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onaadler/Dropbox/Business/Power Diary/Marketing/Blog/"/>
    </mc:Choice>
  </mc:AlternateContent>
  <xr:revisionPtr revIDLastSave="0" documentId="13_ncr:1_{B979B042-194D-2D41-B994-7972F61713B7}" xr6:coauthVersionLast="46" xr6:coauthVersionMax="46" xr10:uidLastSave="{00000000-0000-0000-0000-000000000000}"/>
  <bookViews>
    <workbookView xWindow="15600" yWindow="500" windowWidth="31780" windowHeight="25020" activeTab="1" xr2:uid="{00597BE3-81D1-5742-80DE-F3A7BFEECB21}"/>
  </bookViews>
  <sheets>
    <sheet name="KPI Inputs" sheetId="1" r:id="rId1"/>
    <sheet name="Practice Graph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G38" i="1"/>
  <c r="G34" i="1"/>
  <c r="G35" i="1"/>
  <c r="G36" i="1"/>
  <c r="G37" i="1"/>
  <c r="G3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H13" i="1"/>
  <c r="I13" i="1"/>
  <c r="J13" i="1"/>
  <c r="K13" i="1"/>
  <c r="L13" i="1"/>
  <c r="M13" i="1"/>
  <c r="N13" i="1"/>
  <c r="O13" i="1"/>
  <c r="P13" i="1"/>
  <c r="Q13" i="1"/>
  <c r="C13" i="1"/>
  <c r="D13" i="1"/>
  <c r="E13" i="1"/>
  <c r="F13" i="1"/>
  <c r="G13" i="1"/>
  <c r="C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B5" i="1" s="1"/>
  <c r="AQ5" i="1" l="1"/>
  <c r="AZ5" i="1"/>
  <c r="AP5" i="1"/>
  <c r="AO5" i="1"/>
  <c r="AN5" i="1"/>
  <c r="AD5" i="1"/>
  <c r="AC5" i="1"/>
  <c r="P5" i="1"/>
  <c r="O5" i="1"/>
  <c r="N5" i="1"/>
  <c r="AB5" i="1"/>
  <c r="M5" i="1"/>
  <c r="D5" i="1"/>
  <c r="BA5" i="1"/>
  <c r="AW5" i="1"/>
  <c r="W5" i="1"/>
  <c r="AH5" i="1"/>
  <c r="AX5" i="1"/>
  <c r="Z5" i="1"/>
  <c r="G5" i="1"/>
  <c r="L5" i="1"/>
  <c r="AY5" i="1"/>
  <c r="AM5" i="1"/>
  <c r="AA5" i="1"/>
  <c r="K5" i="1"/>
  <c r="AL5" i="1"/>
  <c r="V5" i="1"/>
  <c r="J5" i="1"/>
  <c r="AK5" i="1"/>
  <c r="Y5" i="1"/>
  <c r="U5" i="1"/>
  <c r="I5" i="1"/>
  <c r="AV5" i="1"/>
  <c r="AJ5" i="1"/>
  <c r="X5" i="1"/>
  <c r="T5" i="1"/>
  <c r="H5" i="1"/>
  <c r="AU5" i="1"/>
  <c r="AI5" i="1"/>
  <c r="S5" i="1"/>
  <c r="AT5" i="1"/>
  <c r="R5" i="1"/>
  <c r="F5" i="1"/>
  <c r="AS5" i="1"/>
  <c r="AG5" i="1"/>
  <c r="Q5" i="1"/>
  <c r="E5" i="1"/>
  <c r="AR5" i="1"/>
  <c r="AF5" i="1"/>
  <c r="AE5" i="1"/>
</calcChain>
</file>

<file path=xl/sharedStrings.xml><?xml version="1.0" encoding="utf-8"?>
<sst xmlns="http://schemas.openxmlformats.org/spreadsheetml/2006/main" count="48" uniqueCount="33">
  <si>
    <t>Revenue</t>
  </si>
  <si>
    <t>Practitioner 1</t>
  </si>
  <si>
    <t>Practitioner 2</t>
  </si>
  <si>
    <t>Practitioner 3</t>
  </si>
  <si>
    <t>Practitioner 4</t>
  </si>
  <si>
    <t>Practitioner 5</t>
  </si>
  <si>
    <t>Total Revenue</t>
  </si>
  <si>
    <t>Appointments</t>
  </si>
  <si>
    <t># Appointments Booked</t>
  </si>
  <si>
    <t>Billed Hours</t>
  </si>
  <si>
    <t>Clients</t>
  </si>
  <si>
    <t># New Clients</t>
  </si>
  <si>
    <t># No Future Appointments</t>
  </si>
  <si>
    <t>Utlisation</t>
  </si>
  <si>
    <t>Overall Utilisation</t>
  </si>
  <si>
    <t>KPI Dashboard Template</t>
  </si>
  <si>
    <t>Week starting</t>
  </si>
  <si>
    <t>Weekly Availability (hours)</t>
  </si>
  <si>
    <t># Cancellations</t>
  </si>
  <si>
    <t># No Shows</t>
  </si>
  <si>
    <t>PD: Reports &gt; Financial &gt; Sales</t>
  </si>
  <si>
    <t>PD: Reports &gt; Financial &gt; Sales, filter by services</t>
  </si>
  <si>
    <t>Enter based on rostered hours</t>
  </si>
  <si>
    <t>Calculates automatically</t>
  </si>
  <si>
    <t>PD: Reports &gt; Clients &gt; Appointments</t>
  </si>
  <si>
    <t>PD: Reports &gt; Clients &gt; New Clients</t>
  </si>
  <si>
    <t xml:space="preserve">PD: People &gt; Clients &gt; Advanced Search, enter the week dates in “Had an Appointment Between”, and turn on the “No Future Appointments” </t>
  </si>
  <si>
    <t>Outstanding Accounts</t>
  </si>
  <si>
    <t>PD: Reports &gt; Financial &gt; Aged Receivables</t>
  </si>
  <si>
    <t>0-30 days</t>
  </si>
  <si>
    <t>31-60 days</t>
  </si>
  <si>
    <t>61-90 days</t>
  </si>
  <si>
    <t>90+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</si>
</sst>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rgb="FF1B84FA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9E0FB"/>
        <bgColor indexed="64"/>
      </patternFill>
    </fill>
    <fill>
      <patternFill patternType="solid">
        <fgColor rgb="FFC5F4FB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164" fontId="0" fillId="0" borderId="0" xfId="1" applyNumberFormat="1" applyFont="1"/>
    <xf numFmtId="164" fontId="0" fillId="0" borderId="0" xfId="1" applyNumberFormat="1" applyFont="1" applyAlignment="1">
      <alignment horizontal="left"/>
    </xf>
    <xf numFmtId="14" fontId="2" fillId="2" borderId="0" xfId="0" applyNumberFormat="1" applyFont="1" applyFill="1"/>
    <xf numFmtId="9" fontId="0" fillId="0" borderId="0" xfId="2" applyFont="1" applyAlignment="1">
      <alignment horizontal="left"/>
    </xf>
    <xf numFmtId="0" fontId="7" fillId="0" borderId="0" xfId="0" applyFont="1"/>
    <xf numFmtId="164" fontId="0" fillId="3" borderId="0" xfId="1" applyNumberFormat="1" applyFont="1" applyFill="1" applyAlignment="1">
      <alignment horizontal="left"/>
    </xf>
    <xf numFmtId="0" fontId="0" fillId="3" borderId="0" xfId="0" applyFill="1" applyAlignment="1">
      <alignment horizontal="left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A6DFCA"/>
      <color rgb="FF98CBB6"/>
      <color rgb="FF75CBAF"/>
      <color rgb="FFD5ABF0"/>
      <color rgb="FF9BF4FB"/>
      <color rgb="FF8EC2FA"/>
      <color rgb="FF9E97EA"/>
      <color rgb="FFC0A6F0"/>
      <color rgb="FFC5F4FB"/>
      <color rgb="FFAD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Weekly Practice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'KPI Inputs'!$B$8</c:f>
              <c:strCache>
                <c:ptCount val="1"/>
                <c:pt idx="0">
                  <c:v> Practitioner 1 </c:v>
                </c:pt>
              </c:strCache>
            </c:strRef>
          </c:tx>
          <c:spPr>
            <a:solidFill>
              <a:srgbClr val="1B84F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Inputs'!$C$8:$AB$8</c:f>
              <c:numCache>
                <c:formatCode>_("$"* #,##0_);_("$"* \(#,##0\);_("$"* "-"??_);_(@_)</c:formatCode>
                <c:ptCount val="26"/>
                <c:pt idx="0">
                  <c:v>2500</c:v>
                </c:pt>
                <c:pt idx="1">
                  <c:v>1800</c:v>
                </c:pt>
                <c:pt idx="2">
                  <c:v>1950</c:v>
                </c:pt>
                <c:pt idx="3">
                  <c:v>2350</c:v>
                </c:pt>
                <c:pt idx="4">
                  <c:v>2700</c:v>
                </c:pt>
                <c:pt idx="5">
                  <c:v>2560</c:v>
                </c:pt>
                <c:pt idx="6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A544-B757-0364D33DA84F}"/>
            </c:ext>
          </c:extLst>
        </c:ser>
        <c:ser>
          <c:idx val="1"/>
          <c:order val="1"/>
          <c:tx>
            <c:strRef>
              <c:f>'KPI Inputs'!$B$9</c:f>
              <c:strCache>
                <c:ptCount val="1"/>
                <c:pt idx="0">
                  <c:v> Practitioner 2 </c:v>
                </c:pt>
              </c:strCache>
            </c:strRef>
          </c:tx>
          <c:spPr>
            <a:solidFill>
              <a:srgbClr val="6143E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Inputs'!$C$9:$AB$9</c:f>
              <c:numCache>
                <c:formatCode>_("$"* #,##0_);_("$"* \(#,##0\);_("$"* "-"??_);_(@_)</c:formatCode>
                <c:ptCount val="26"/>
                <c:pt idx="0">
                  <c:v>1000</c:v>
                </c:pt>
                <c:pt idx="1">
                  <c:v>1200</c:v>
                </c:pt>
                <c:pt idx="2">
                  <c:v>1250</c:v>
                </c:pt>
                <c:pt idx="3">
                  <c:v>1200</c:v>
                </c:pt>
                <c:pt idx="4">
                  <c:v>1300</c:v>
                </c:pt>
                <c:pt idx="5">
                  <c:v>1400</c:v>
                </c:pt>
                <c:pt idx="6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9-A544-B757-0364D33DA84F}"/>
            </c:ext>
          </c:extLst>
        </c:ser>
        <c:ser>
          <c:idx val="2"/>
          <c:order val="2"/>
          <c:tx>
            <c:strRef>
              <c:f>'KPI Inputs'!$B$10</c:f>
              <c:strCache>
                <c:ptCount val="1"/>
                <c:pt idx="0">
                  <c:v> Practitioner 3 </c:v>
                </c:pt>
              </c:strCache>
            </c:strRef>
          </c:tx>
          <c:spPr>
            <a:solidFill>
              <a:srgbClr val="49E0FB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Inputs'!$C$10:$AB$10</c:f>
              <c:numCache>
                <c:formatCode>_("$"* #,##0_);_("$"* \(#,##0\);_("$"* "-"??_);_(@_)</c:formatCode>
                <c:ptCount val="26"/>
                <c:pt idx="0">
                  <c:v>2400</c:v>
                </c:pt>
                <c:pt idx="1">
                  <c:v>2100</c:v>
                </c:pt>
                <c:pt idx="2">
                  <c:v>2750</c:v>
                </c:pt>
                <c:pt idx="3">
                  <c:v>3100</c:v>
                </c:pt>
                <c:pt idx="4">
                  <c:v>3120</c:v>
                </c:pt>
                <c:pt idx="5">
                  <c:v>3300</c:v>
                </c:pt>
                <c:pt idx="6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9-A544-B757-0364D33DA84F}"/>
            </c:ext>
          </c:extLst>
        </c:ser>
        <c:ser>
          <c:idx val="3"/>
          <c:order val="3"/>
          <c:tx>
            <c:strRef>
              <c:f>'KPI Inputs'!$B$11</c:f>
              <c:strCache>
                <c:ptCount val="1"/>
                <c:pt idx="0">
                  <c:v> Practitioner 4 </c:v>
                </c:pt>
              </c:strCache>
            </c:strRef>
          </c:tx>
          <c:spPr>
            <a:solidFill>
              <a:srgbClr val="19CBA2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Inputs'!$C$11:$AB$11</c:f>
              <c:numCache>
                <c:formatCode>_("$"* #,##0_);_("$"* \(#,##0\);_("$"* "-"??_);_(@_)</c:formatCode>
                <c:ptCount val="26"/>
                <c:pt idx="0">
                  <c:v>1850</c:v>
                </c:pt>
                <c:pt idx="1">
                  <c:v>1800</c:v>
                </c:pt>
                <c:pt idx="2">
                  <c:v>2000</c:v>
                </c:pt>
                <c:pt idx="3">
                  <c:v>2050</c:v>
                </c:pt>
                <c:pt idx="4">
                  <c:v>2000</c:v>
                </c:pt>
                <c:pt idx="5">
                  <c:v>2100</c:v>
                </c:pt>
                <c:pt idx="6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9-A544-B757-0364D33DA84F}"/>
            </c:ext>
          </c:extLst>
        </c:ser>
        <c:ser>
          <c:idx val="4"/>
          <c:order val="4"/>
          <c:tx>
            <c:strRef>
              <c:f>'KPI Inputs'!$B$12</c:f>
              <c:strCache>
                <c:ptCount val="1"/>
                <c:pt idx="0">
                  <c:v> Practitioner 5 </c:v>
                </c:pt>
              </c:strCache>
            </c:strRef>
          </c:tx>
          <c:spPr>
            <a:solidFill>
              <a:srgbClr val="C0A6F0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Inputs'!$C$12:$AB$12</c:f>
              <c:numCache>
                <c:formatCode>_("$"* #,##0_);_("$"* \(#,##0\);_("$"* "-"??_);_(@_)</c:formatCode>
                <c:ptCount val="26"/>
                <c:pt idx="0">
                  <c:v>2700</c:v>
                </c:pt>
                <c:pt idx="1">
                  <c:v>3000</c:v>
                </c:pt>
                <c:pt idx="2">
                  <c:v>1900</c:v>
                </c:pt>
                <c:pt idx="3">
                  <c:v>3450</c:v>
                </c:pt>
                <c:pt idx="4">
                  <c:v>2900</c:v>
                </c:pt>
                <c:pt idx="5">
                  <c:v>2800</c:v>
                </c:pt>
                <c:pt idx="6">
                  <c:v>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9-A544-B757-0364D33DA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93644863"/>
        <c:axId val="393406463"/>
      </c:barChart>
      <c:lineChart>
        <c:grouping val="standard"/>
        <c:varyColors val="0"/>
        <c:ser>
          <c:idx val="5"/>
          <c:order val="5"/>
          <c:tx>
            <c:strRef>
              <c:f>'KPI Inputs'!$B$13</c:f>
              <c:strCache>
                <c:ptCount val="1"/>
                <c:pt idx="0">
                  <c:v> Total Revenue </c:v>
                </c:pt>
              </c:strCache>
            </c:strRef>
          </c:tx>
          <c:spPr>
            <a:ln w="127000" cap="rnd">
              <a:solidFill>
                <a:srgbClr val="C9157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Inputs'!$C$13:$AB$13</c:f>
              <c:numCache>
                <c:formatCode>_("$"* #,##0_);_("$"* \(#,##0\);_("$"* "-"??_);_(@_)</c:formatCode>
                <c:ptCount val="26"/>
                <c:pt idx="0">
                  <c:v>10450</c:v>
                </c:pt>
                <c:pt idx="1">
                  <c:v>9900</c:v>
                </c:pt>
                <c:pt idx="2">
                  <c:v>9850</c:v>
                </c:pt>
                <c:pt idx="3">
                  <c:v>12150</c:v>
                </c:pt>
                <c:pt idx="4">
                  <c:v>12020</c:v>
                </c:pt>
                <c:pt idx="5">
                  <c:v>12160</c:v>
                </c:pt>
                <c:pt idx="6">
                  <c:v>13100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9-A544-B757-0364D33DA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644863"/>
        <c:axId val="393406463"/>
      </c:lineChart>
      <c:catAx>
        <c:axId val="39364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406463"/>
        <c:crosses val="autoZero"/>
        <c:auto val="1"/>
        <c:lblAlgn val="ctr"/>
        <c:lblOffset val="100"/>
        <c:noMultiLvlLbl val="0"/>
      </c:catAx>
      <c:valAx>
        <c:axId val="39340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64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Weeky Pracitioner</a:t>
            </a:r>
            <a:r>
              <a:rPr lang="en-GB" sz="2000" baseline="0"/>
              <a:t> Utilisation</a:t>
            </a:r>
            <a:endParaRPr lang="en-GB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866459111037223E-2"/>
          <c:y val="9.4941805743669783E-2"/>
          <c:w val="0.93157691900796469"/>
          <c:h val="0.82895169991506168"/>
        </c:manualLayout>
      </c:layout>
      <c:lineChart>
        <c:grouping val="standard"/>
        <c:varyColors val="0"/>
        <c:ser>
          <c:idx val="1"/>
          <c:order val="0"/>
          <c:tx>
            <c:strRef>
              <c:f>'KPI Inputs'!$B$33</c:f>
              <c:strCache>
                <c:ptCount val="1"/>
                <c:pt idx="0">
                  <c:v>Practitioner 1</c:v>
                </c:pt>
              </c:strCache>
            </c:strRef>
          </c:tx>
          <c:spPr>
            <a:ln w="50800" cap="rnd">
              <a:solidFill>
                <a:srgbClr val="8EC2F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Inputs'!$C$33:$AB$33</c:f>
              <c:numCache>
                <c:formatCode>0%</c:formatCode>
                <c:ptCount val="26"/>
                <c:pt idx="0">
                  <c:v>0.85333333333333339</c:v>
                </c:pt>
                <c:pt idx="1">
                  <c:v>0.72</c:v>
                </c:pt>
                <c:pt idx="2">
                  <c:v>0.7466666666666667</c:v>
                </c:pt>
                <c:pt idx="3">
                  <c:v>0.82666666666666666</c:v>
                </c:pt>
                <c:pt idx="4">
                  <c:v>0.85333333333333339</c:v>
                </c:pt>
                <c:pt idx="5">
                  <c:v>0.8</c:v>
                </c:pt>
                <c:pt idx="6">
                  <c:v>0.88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7-CD41-A7D0-CD0763A965CD}"/>
            </c:ext>
          </c:extLst>
        </c:ser>
        <c:ser>
          <c:idx val="0"/>
          <c:order val="1"/>
          <c:tx>
            <c:strRef>
              <c:f>'KPI Inputs'!$B$34</c:f>
              <c:strCache>
                <c:ptCount val="1"/>
                <c:pt idx="0">
                  <c:v>Practitioner 2</c:v>
                </c:pt>
              </c:strCache>
            </c:strRef>
          </c:tx>
          <c:spPr>
            <a:ln w="50800" cap="rnd">
              <a:solidFill>
                <a:srgbClr val="9E97E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Inputs'!$C$34:$AB$34</c:f>
              <c:numCache>
                <c:formatCode>0%</c:formatCode>
                <c:ptCount val="26"/>
                <c:pt idx="0">
                  <c:v>0.9</c:v>
                </c:pt>
                <c:pt idx="1">
                  <c:v>0.8</c:v>
                </c:pt>
                <c:pt idx="2">
                  <c:v>0.82499999999999996</c:v>
                </c:pt>
                <c:pt idx="3">
                  <c:v>0.75</c:v>
                </c:pt>
                <c:pt idx="4">
                  <c:v>0.8</c:v>
                </c:pt>
                <c:pt idx="5">
                  <c:v>0.85</c:v>
                </c:pt>
                <c:pt idx="6">
                  <c:v>0.82499999999999996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7-CD41-A7D0-CD0763A965CD}"/>
            </c:ext>
          </c:extLst>
        </c:ser>
        <c:ser>
          <c:idx val="2"/>
          <c:order val="2"/>
          <c:tx>
            <c:strRef>
              <c:f>'KPI Inputs'!$B$35</c:f>
              <c:strCache>
                <c:ptCount val="1"/>
                <c:pt idx="0">
                  <c:v>Practitioner 3</c:v>
                </c:pt>
              </c:strCache>
            </c:strRef>
          </c:tx>
          <c:spPr>
            <a:ln w="50800" cap="rnd">
              <a:solidFill>
                <a:srgbClr val="9BF4FB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Inputs'!$C$35:$AB$35</c:f>
              <c:numCache>
                <c:formatCode>0%</c:formatCode>
                <c:ptCount val="26"/>
                <c:pt idx="0">
                  <c:v>0.89333333333333331</c:v>
                </c:pt>
                <c:pt idx="1">
                  <c:v>0.90666666666666662</c:v>
                </c:pt>
                <c:pt idx="2">
                  <c:v>0.8</c:v>
                </c:pt>
                <c:pt idx="3">
                  <c:v>0.90666666666666662</c:v>
                </c:pt>
                <c:pt idx="4">
                  <c:v>0.90666666666666662</c:v>
                </c:pt>
                <c:pt idx="5">
                  <c:v>0.85333333333333339</c:v>
                </c:pt>
                <c:pt idx="6">
                  <c:v>0.93333333333333335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7-CD41-A7D0-CD0763A965CD}"/>
            </c:ext>
          </c:extLst>
        </c:ser>
        <c:ser>
          <c:idx val="3"/>
          <c:order val="3"/>
          <c:tx>
            <c:strRef>
              <c:f>'KPI Inputs'!$B$36</c:f>
              <c:strCache>
                <c:ptCount val="1"/>
                <c:pt idx="0">
                  <c:v>Practitioner 4</c:v>
                </c:pt>
              </c:strCache>
            </c:strRef>
          </c:tx>
          <c:spPr>
            <a:ln w="50800" cap="rnd">
              <a:solidFill>
                <a:srgbClr val="A6DFC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Inputs'!$C$36:$AB$36</c:f>
              <c:numCache>
                <c:formatCode>0%</c:formatCode>
                <c:ptCount val="26"/>
                <c:pt idx="0">
                  <c:v>0.84</c:v>
                </c:pt>
                <c:pt idx="1">
                  <c:v>0.72</c:v>
                </c:pt>
                <c:pt idx="2">
                  <c:v>0.68</c:v>
                </c:pt>
                <c:pt idx="3">
                  <c:v>0.76</c:v>
                </c:pt>
                <c:pt idx="4">
                  <c:v>0.84</c:v>
                </c:pt>
                <c:pt idx="5">
                  <c:v>0.8</c:v>
                </c:pt>
                <c:pt idx="6">
                  <c:v>0.88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C7-CD41-A7D0-CD0763A965CD}"/>
            </c:ext>
          </c:extLst>
        </c:ser>
        <c:ser>
          <c:idx val="4"/>
          <c:order val="4"/>
          <c:tx>
            <c:strRef>
              <c:f>'KPI Inputs'!$B$37</c:f>
              <c:strCache>
                <c:ptCount val="1"/>
                <c:pt idx="0">
                  <c:v>Practitioner 5</c:v>
                </c:pt>
              </c:strCache>
            </c:strRef>
          </c:tx>
          <c:spPr>
            <a:ln w="50800" cap="rnd">
              <a:solidFill>
                <a:srgbClr val="D5ABF0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Inputs'!$C$37:$AB$37</c:f>
              <c:numCache>
                <c:formatCode>0%</c:formatCode>
                <c:ptCount val="26"/>
                <c:pt idx="0">
                  <c:v>0.7466666666666667</c:v>
                </c:pt>
                <c:pt idx="1">
                  <c:v>0.77333333333333332</c:v>
                </c:pt>
                <c:pt idx="2">
                  <c:v>0.88</c:v>
                </c:pt>
                <c:pt idx="3">
                  <c:v>0.81333333333333335</c:v>
                </c:pt>
                <c:pt idx="4">
                  <c:v>0.82666666666666666</c:v>
                </c:pt>
                <c:pt idx="5">
                  <c:v>0.82666666666666666</c:v>
                </c:pt>
                <c:pt idx="6">
                  <c:v>0.77333333333333332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C7-CD41-A7D0-CD0763A965CD}"/>
            </c:ext>
          </c:extLst>
        </c:ser>
        <c:ser>
          <c:idx val="5"/>
          <c:order val="5"/>
          <c:tx>
            <c:strRef>
              <c:f>'KPI Inputs'!$B$38</c:f>
              <c:strCache>
                <c:ptCount val="1"/>
                <c:pt idx="0">
                  <c:v>Overall Utilisation</c:v>
                </c:pt>
              </c:strCache>
            </c:strRef>
          </c:tx>
          <c:spPr>
            <a:ln w="127000" cap="rnd">
              <a:solidFill>
                <a:srgbClr val="C9157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Inputs'!$C$38:$AB$38</c:f>
              <c:numCache>
                <c:formatCode>0%</c:formatCode>
                <c:ptCount val="26"/>
                <c:pt idx="0">
                  <c:v>0.84126984126984128</c:v>
                </c:pt>
                <c:pt idx="1">
                  <c:v>0.78730158730158728</c:v>
                </c:pt>
                <c:pt idx="2">
                  <c:v>0.79047619047619044</c:v>
                </c:pt>
                <c:pt idx="3">
                  <c:v>0.82222222222222219</c:v>
                </c:pt>
                <c:pt idx="4">
                  <c:v>0.85079365079365077</c:v>
                </c:pt>
                <c:pt idx="5">
                  <c:v>0.82539682539682535</c:v>
                </c:pt>
                <c:pt idx="6">
                  <c:v>0.86031746031746037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C7-CD41-A7D0-CD0763A96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77743"/>
        <c:axId val="150279391"/>
      </c:lineChart>
      <c:catAx>
        <c:axId val="1502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9391"/>
        <c:crosses val="autoZero"/>
        <c:auto val="1"/>
        <c:lblAlgn val="ctr"/>
        <c:lblOffset val="100"/>
        <c:noMultiLvlLbl val="0"/>
      </c:catAx>
      <c:valAx>
        <c:axId val="150279391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Weekly Appointments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Inputs'!$B$42</c:f>
              <c:strCache>
                <c:ptCount val="1"/>
                <c:pt idx="0">
                  <c:v># Appointments Booked</c:v>
                </c:pt>
              </c:strCache>
            </c:strRef>
          </c:tx>
          <c:spPr>
            <a:ln w="127000" cap="rnd">
              <a:solidFill>
                <a:srgbClr val="C9157A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Inputs'!$C$42:$AB$42</c:f>
              <c:numCache>
                <c:formatCode>General</c:formatCode>
                <c:ptCount val="26"/>
                <c:pt idx="0">
                  <c:v>89</c:v>
                </c:pt>
                <c:pt idx="1">
                  <c:v>101</c:v>
                </c:pt>
                <c:pt idx="2">
                  <c:v>102</c:v>
                </c:pt>
                <c:pt idx="3">
                  <c:v>94</c:v>
                </c:pt>
                <c:pt idx="4">
                  <c:v>97</c:v>
                </c:pt>
                <c:pt idx="5">
                  <c:v>106</c:v>
                </c:pt>
                <c:pt idx="6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B-964C-86A6-A0B5D7D4124A}"/>
            </c:ext>
          </c:extLst>
        </c:ser>
        <c:ser>
          <c:idx val="1"/>
          <c:order val="1"/>
          <c:tx>
            <c:strRef>
              <c:f>'KPI Inputs'!$B$43</c:f>
              <c:strCache>
                <c:ptCount val="1"/>
                <c:pt idx="0">
                  <c:v># No Shows</c:v>
                </c:pt>
              </c:strCache>
            </c:strRef>
          </c:tx>
          <c:spPr>
            <a:ln w="50800" cap="rnd">
              <a:solidFill>
                <a:srgbClr val="19CBA2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Inputs'!$C$43:$AB$43</c:f>
              <c:numCache>
                <c:formatCode>General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B-964C-86A6-A0B5D7D4124A}"/>
            </c:ext>
          </c:extLst>
        </c:ser>
        <c:ser>
          <c:idx val="2"/>
          <c:order val="2"/>
          <c:tx>
            <c:strRef>
              <c:f>'KPI Inputs'!$B$44</c:f>
              <c:strCache>
                <c:ptCount val="1"/>
                <c:pt idx="0">
                  <c:v># Cancellations</c:v>
                </c:pt>
              </c:strCache>
            </c:strRef>
          </c:tx>
          <c:spPr>
            <a:ln w="50800" cap="rnd">
              <a:solidFill>
                <a:srgbClr val="9A58F0"/>
              </a:solidFill>
              <a:round/>
            </a:ln>
            <a:effectLst/>
          </c:spPr>
          <c:marker>
            <c:symbol val="none"/>
          </c:marker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Inputs'!$C$44:$AB$44</c:f>
              <c:numCache>
                <c:formatCode>General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B-964C-86A6-A0B5D7D4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320991"/>
        <c:axId val="566327423"/>
      </c:lineChart>
      <c:catAx>
        <c:axId val="56632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27423"/>
        <c:crosses val="autoZero"/>
        <c:auto val="1"/>
        <c:lblAlgn val="ctr"/>
        <c:lblOffset val="100"/>
        <c:noMultiLvlLbl val="0"/>
      </c:catAx>
      <c:valAx>
        <c:axId val="56632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32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762171347078726E-2"/>
          <c:y val="6.0113452188006483E-2"/>
          <c:w val="0.95764052614810435"/>
          <c:h val="0.9022880588062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'KPI Inputs'!$B$48</c:f>
              <c:strCache>
                <c:ptCount val="1"/>
                <c:pt idx="0">
                  <c:v># New Clients</c:v>
                </c:pt>
              </c:strCache>
            </c:strRef>
          </c:tx>
          <c:spPr>
            <a:solidFill>
              <a:srgbClr val="1B84F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Inputs'!$C$48:$AB$48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2-164B-9BB7-8F670962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43028159"/>
        <c:axId val="618698703"/>
      </c:barChart>
      <c:catAx>
        <c:axId val="14302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8703"/>
        <c:crosses val="autoZero"/>
        <c:auto val="1"/>
        <c:lblAlgn val="ctr"/>
        <c:lblOffset val="100"/>
        <c:noMultiLvlLbl val="0"/>
      </c:catAx>
      <c:valAx>
        <c:axId val="6186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2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# Clients</a:t>
            </a:r>
            <a:r>
              <a:rPr lang="en-US" sz="2000" baseline="0"/>
              <a:t> without Future Appointments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773732040720338E-2"/>
          <c:y val="6.0113452188006483E-2"/>
          <c:w val="0.93162896545446272"/>
          <c:h val="0.9022880588062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'KPI Inputs'!$B$48</c:f>
              <c:strCache>
                <c:ptCount val="1"/>
                <c:pt idx="0">
                  <c:v># New Clients</c:v>
                </c:pt>
              </c:strCache>
            </c:strRef>
          </c:tx>
          <c:spPr>
            <a:solidFill>
              <a:srgbClr val="C9157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Inputs'!$C$50:$AB$50</c:f>
              <c:numCache>
                <c:formatCode>General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22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D-2147-AFCC-E6F3A2A3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27"/>
        <c:axId val="143028159"/>
        <c:axId val="618698703"/>
      </c:barChart>
      <c:catAx>
        <c:axId val="14302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98703"/>
        <c:crosses val="autoZero"/>
        <c:auto val="1"/>
        <c:lblAlgn val="ctr"/>
        <c:lblOffset val="100"/>
        <c:noMultiLvlLbl val="0"/>
      </c:catAx>
      <c:valAx>
        <c:axId val="6186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2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Outstanding Accounts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96396123561478E-2"/>
          <c:y val="6.611408199643494E-2"/>
          <c:w val="0.93122668079951543"/>
          <c:h val="0.851758670540514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'KPI Inputs'!$B$54</c:f>
              <c:strCache>
                <c:ptCount val="1"/>
                <c:pt idx="0">
                  <c:v>0-30 days</c:v>
                </c:pt>
              </c:strCache>
            </c:strRef>
          </c:tx>
          <c:spPr>
            <a:solidFill>
              <a:srgbClr val="19CBA2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Inputs'!$C$54:$AB$54</c:f>
              <c:numCache>
                <c:formatCode>_("$"* #,##0_);_("$"* \(#,##0\);_("$"* "-"??_);_(@_)</c:formatCode>
                <c:ptCount val="26"/>
                <c:pt idx="0">
                  <c:v>5490</c:v>
                </c:pt>
                <c:pt idx="1">
                  <c:v>5800</c:v>
                </c:pt>
                <c:pt idx="2">
                  <c:v>5300</c:v>
                </c:pt>
                <c:pt idx="3">
                  <c:v>6500</c:v>
                </c:pt>
                <c:pt idx="4">
                  <c:v>6700</c:v>
                </c:pt>
                <c:pt idx="5">
                  <c:v>6300</c:v>
                </c:pt>
                <c:pt idx="6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C-E945-BC1F-9CCEEAE333AB}"/>
            </c:ext>
          </c:extLst>
        </c:ser>
        <c:ser>
          <c:idx val="1"/>
          <c:order val="1"/>
          <c:tx>
            <c:strRef>
              <c:f>'KPI Inputs'!$B$55</c:f>
              <c:strCache>
                <c:ptCount val="1"/>
                <c:pt idx="0">
                  <c:v>31-60 days</c:v>
                </c:pt>
              </c:strCache>
            </c:strRef>
          </c:tx>
          <c:spPr>
            <a:solidFill>
              <a:srgbClr val="49E0FB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Inputs'!$C$55:$AB$55</c:f>
              <c:numCache>
                <c:formatCode>_("$"* #,##0_);_("$"* \(#,##0\);_("$"* "-"??_);_(@_)</c:formatCode>
                <c:ptCount val="26"/>
                <c:pt idx="0">
                  <c:v>2540</c:v>
                </c:pt>
                <c:pt idx="1">
                  <c:v>1800</c:v>
                </c:pt>
                <c:pt idx="2">
                  <c:v>1500</c:v>
                </c:pt>
                <c:pt idx="3">
                  <c:v>900</c:v>
                </c:pt>
                <c:pt idx="4">
                  <c:v>950</c:v>
                </c:pt>
                <c:pt idx="5">
                  <c:v>1200</c:v>
                </c:pt>
                <c:pt idx="6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C-E945-BC1F-9CCEEAE333AB}"/>
            </c:ext>
          </c:extLst>
        </c:ser>
        <c:ser>
          <c:idx val="2"/>
          <c:order val="2"/>
          <c:tx>
            <c:strRef>
              <c:f>'KPI Inputs'!$B$56</c:f>
              <c:strCache>
                <c:ptCount val="1"/>
                <c:pt idx="0">
                  <c:v>61-90 days</c:v>
                </c:pt>
              </c:strCache>
            </c:strRef>
          </c:tx>
          <c:spPr>
            <a:solidFill>
              <a:srgbClr val="1B84F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Inputs'!$C$56:$AB$56</c:f>
              <c:numCache>
                <c:formatCode>_("$"* #,##0_);_("$"* \(#,##0\);_("$"* "-"??_);_(@_)</c:formatCode>
                <c:ptCount val="26"/>
                <c:pt idx="0">
                  <c:v>1030</c:v>
                </c:pt>
                <c:pt idx="1">
                  <c:v>1500</c:v>
                </c:pt>
                <c:pt idx="2">
                  <c:v>1200</c:v>
                </c:pt>
                <c:pt idx="3">
                  <c:v>980</c:v>
                </c:pt>
                <c:pt idx="4">
                  <c:v>680</c:v>
                </c:pt>
                <c:pt idx="5">
                  <c:v>680</c:v>
                </c:pt>
                <c:pt idx="6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C-E945-BC1F-9CCEEAE333AB}"/>
            </c:ext>
          </c:extLst>
        </c:ser>
        <c:ser>
          <c:idx val="3"/>
          <c:order val="3"/>
          <c:tx>
            <c:strRef>
              <c:f>'KPI Inputs'!$B$57</c:f>
              <c:strCache>
                <c:ptCount val="1"/>
                <c:pt idx="0">
                  <c:v>90+ days</c:v>
                </c:pt>
              </c:strCache>
            </c:strRef>
          </c:tx>
          <c:spPr>
            <a:solidFill>
              <a:srgbClr val="C9157A"/>
            </a:solidFill>
            <a:ln>
              <a:noFill/>
            </a:ln>
            <a:effectLst/>
          </c:spPr>
          <c:invertIfNegative val="0"/>
          <c:cat>
            <c:strRef>
              <c:f>'KPI Inputs'!$C$5:$AB$5</c:f>
              <c:strCache>
                <c:ptCount val="26"/>
                <c:pt idx="0">
                  <c:v>4 Jan</c:v>
                </c:pt>
                <c:pt idx="1">
                  <c:v>11 Jan</c:v>
                </c:pt>
                <c:pt idx="2">
                  <c:v>18 Jan</c:v>
                </c:pt>
                <c:pt idx="3">
                  <c:v>25 Jan</c:v>
                </c:pt>
                <c:pt idx="4">
                  <c:v>1 Feb</c:v>
                </c:pt>
                <c:pt idx="5">
                  <c:v>8 Feb</c:v>
                </c:pt>
                <c:pt idx="6">
                  <c:v>15 Feb</c:v>
                </c:pt>
                <c:pt idx="7">
                  <c:v>22 Feb</c:v>
                </c:pt>
                <c:pt idx="8">
                  <c:v>1 Mar</c:v>
                </c:pt>
                <c:pt idx="9">
                  <c:v>8 Mar</c:v>
                </c:pt>
                <c:pt idx="10">
                  <c:v>15 Mar</c:v>
                </c:pt>
                <c:pt idx="11">
                  <c:v>22 Mar</c:v>
                </c:pt>
                <c:pt idx="12">
                  <c:v>29 Mar</c:v>
                </c:pt>
                <c:pt idx="13">
                  <c:v>5 Apr</c:v>
                </c:pt>
                <c:pt idx="14">
                  <c:v>12 Apr</c:v>
                </c:pt>
                <c:pt idx="15">
                  <c:v>19 Apr</c:v>
                </c:pt>
                <c:pt idx="16">
                  <c:v>26 Apr</c:v>
                </c:pt>
                <c:pt idx="17">
                  <c:v>3 May</c:v>
                </c:pt>
                <c:pt idx="18">
                  <c:v>10 May</c:v>
                </c:pt>
                <c:pt idx="19">
                  <c:v>17 May</c:v>
                </c:pt>
                <c:pt idx="20">
                  <c:v>24 May</c:v>
                </c:pt>
                <c:pt idx="21">
                  <c:v>31 May</c:v>
                </c:pt>
                <c:pt idx="22">
                  <c:v>7 Jun</c:v>
                </c:pt>
                <c:pt idx="23">
                  <c:v>14 Jun</c:v>
                </c:pt>
                <c:pt idx="24">
                  <c:v>21 Jun</c:v>
                </c:pt>
                <c:pt idx="25">
                  <c:v>28 Jun</c:v>
                </c:pt>
              </c:strCache>
            </c:strRef>
          </c:cat>
          <c:val>
            <c:numRef>
              <c:f>'KPI Inputs'!$C$57:$AB$57</c:f>
              <c:numCache>
                <c:formatCode>_("$"* #,##0_);_("$"* \(#,##0\);_("$"* "-"??_);_(@_)</c:formatCode>
                <c:ptCount val="26"/>
                <c:pt idx="0">
                  <c:v>0</c:v>
                </c:pt>
                <c:pt idx="1">
                  <c:v>890</c:v>
                </c:pt>
                <c:pt idx="2">
                  <c:v>425</c:v>
                </c:pt>
                <c:pt idx="3">
                  <c:v>200</c:v>
                </c:pt>
                <c:pt idx="4">
                  <c:v>200</c:v>
                </c:pt>
                <c:pt idx="5">
                  <c:v>50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C-E945-BC1F-9CCEEAE3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584152127"/>
        <c:axId val="185195999"/>
      </c:barChart>
      <c:catAx>
        <c:axId val="58415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95999"/>
        <c:crosses val="autoZero"/>
        <c:auto val="1"/>
        <c:lblAlgn val="ctr"/>
        <c:lblOffset val="100"/>
        <c:noMultiLvlLbl val="0"/>
      </c:catAx>
      <c:valAx>
        <c:axId val="18519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5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0</xdr:colOff>
      <xdr:row>43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27D159-AC42-AF42-BA89-3DF04B7DF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45</xdr:row>
      <xdr:rowOff>12700</xdr:rowOff>
    </xdr:from>
    <xdr:to>
      <xdr:col>17</xdr:col>
      <xdr:colOff>12700</xdr:colOff>
      <xdr:row>87</xdr:row>
      <xdr:rowOff>190500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12814B-B3FD-B245-BE8B-1D1FAE8A3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89</xdr:row>
      <xdr:rowOff>12700</xdr:rowOff>
    </xdr:from>
    <xdr:to>
      <xdr:col>17</xdr:col>
      <xdr:colOff>12700</xdr:colOff>
      <xdr:row>119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CFF446-CB70-8444-992E-822C9FC0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121</xdr:row>
      <xdr:rowOff>25400</xdr:rowOff>
    </xdr:from>
    <xdr:to>
      <xdr:col>16</xdr:col>
      <xdr:colOff>812800</xdr:colOff>
      <xdr:row>159</xdr:row>
      <xdr:rowOff>139700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1150A5-F72F-804B-9727-ECA67D104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161</xdr:row>
      <xdr:rowOff>12700</xdr:rowOff>
    </xdr:from>
    <xdr:to>
      <xdr:col>16</xdr:col>
      <xdr:colOff>812800</xdr:colOff>
      <xdr:row>199</xdr:row>
      <xdr:rowOff>127000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DFAAAD-22EA-1047-B8FC-645CFEC10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12700</xdr:colOff>
      <xdr:row>201</xdr:row>
      <xdr:rowOff>0</xdr:rowOff>
    </xdr:from>
    <xdr:to>
      <xdr:col>17</xdr:col>
      <xdr:colOff>12700</xdr:colOff>
      <xdr:row>236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EC934F-18F5-654F-8811-294F7B8EA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3A9C-A40A-074F-8B3B-BCE99A73DC77}">
  <dimension ref="A1:BB57"/>
  <sheetViews>
    <sheetView workbookViewId="0">
      <pane xSplit="2" ySplit="4" topLeftCell="C11" activePane="bottomRight" state="frozen"/>
      <selection pane="topRight" activeCell="C1" sqref="C1"/>
      <selection pane="bottomLeft" activeCell="A6" sqref="A6"/>
      <selection pane="bottomRight" activeCell="I57" sqref="I57"/>
    </sheetView>
  </sheetViews>
  <sheetFormatPr baseColWidth="10" defaultRowHeight="16" x14ac:dyDescent="0.2"/>
  <cols>
    <col min="1" max="1" width="3.83203125" customWidth="1"/>
    <col min="2" max="2" width="28.5" customWidth="1"/>
    <col min="3" max="54" width="10.33203125" style="2" customWidth="1"/>
  </cols>
  <sheetData>
    <row r="1" spans="1:54" ht="31" x14ac:dyDescent="0.35">
      <c r="A1" s="3" t="s">
        <v>15</v>
      </c>
    </row>
    <row r="2" spans="1:54" ht="12" customHeight="1" x14ac:dyDescent="0.35">
      <c r="A2" s="3"/>
    </row>
    <row r="3" spans="1:54" s="8" customFormat="1" x14ac:dyDescent="0.2">
      <c r="C3" s="10">
        <v>2021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s="13" customFormat="1" x14ac:dyDescent="0.2">
      <c r="A4" s="13" t="s">
        <v>16</v>
      </c>
      <c r="C4" s="10">
        <v>44200</v>
      </c>
      <c r="D4" s="10">
        <f>C4+7</f>
        <v>44207</v>
      </c>
      <c r="E4" s="10">
        <f t="shared" ref="E4:BB4" si="0">D4+7</f>
        <v>44214</v>
      </c>
      <c r="F4" s="10">
        <f t="shared" si="0"/>
        <v>44221</v>
      </c>
      <c r="G4" s="10">
        <f t="shared" si="0"/>
        <v>44228</v>
      </c>
      <c r="H4" s="10">
        <f t="shared" si="0"/>
        <v>44235</v>
      </c>
      <c r="I4" s="10">
        <f t="shared" si="0"/>
        <v>44242</v>
      </c>
      <c r="J4" s="10">
        <f t="shared" si="0"/>
        <v>44249</v>
      </c>
      <c r="K4" s="10">
        <f t="shared" si="0"/>
        <v>44256</v>
      </c>
      <c r="L4" s="10">
        <f t="shared" si="0"/>
        <v>44263</v>
      </c>
      <c r="M4" s="10">
        <f t="shared" si="0"/>
        <v>44270</v>
      </c>
      <c r="N4" s="10">
        <f t="shared" si="0"/>
        <v>44277</v>
      </c>
      <c r="O4" s="10">
        <f t="shared" si="0"/>
        <v>44284</v>
      </c>
      <c r="P4" s="10">
        <f t="shared" si="0"/>
        <v>44291</v>
      </c>
      <c r="Q4" s="10">
        <f t="shared" si="0"/>
        <v>44298</v>
      </c>
      <c r="R4" s="10">
        <f t="shared" si="0"/>
        <v>44305</v>
      </c>
      <c r="S4" s="10">
        <f t="shared" si="0"/>
        <v>44312</v>
      </c>
      <c r="T4" s="10">
        <f t="shared" si="0"/>
        <v>44319</v>
      </c>
      <c r="U4" s="10">
        <f t="shared" si="0"/>
        <v>44326</v>
      </c>
      <c r="V4" s="10">
        <f t="shared" si="0"/>
        <v>44333</v>
      </c>
      <c r="W4" s="10">
        <f t="shared" si="0"/>
        <v>44340</v>
      </c>
      <c r="X4" s="10">
        <f t="shared" si="0"/>
        <v>44347</v>
      </c>
      <c r="Y4" s="10">
        <f t="shared" si="0"/>
        <v>44354</v>
      </c>
      <c r="Z4" s="10">
        <f t="shared" si="0"/>
        <v>44361</v>
      </c>
      <c r="AA4" s="10">
        <f t="shared" si="0"/>
        <v>44368</v>
      </c>
      <c r="AB4" s="10">
        <f t="shared" si="0"/>
        <v>44375</v>
      </c>
      <c r="AC4" s="10">
        <f t="shared" si="0"/>
        <v>44382</v>
      </c>
      <c r="AD4" s="10">
        <f t="shared" si="0"/>
        <v>44389</v>
      </c>
      <c r="AE4" s="10">
        <f t="shared" si="0"/>
        <v>44396</v>
      </c>
      <c r="AF4" s="10">
        <f t="shared" si="0"/>
        <v>44403</v>
      </c>
      <c r="AG4" s="10">
        <f t="shared" si="0"/>
        <v>44410</v>
      </c>
      <c r="AH4" s="10">
        <f t="shared" si="0"/>
        <v>44417</v>
      </c>
      <c r="AI4" s="10">
        <f t="shared" si="0"/>
        <v>44424</v>
      </c>
      <c r="AJ4" s="10">
        <f t="shared" si="0"/>
        <v>44431</v>
      </c>
      <c r="AK4" s="10">
        <f t="shared" si="0"/>
        <v>44438</v>
      </c>
      <c r="AL4" s="10">
        <f t="shared" si="0"/>
        <v>44445</v>
      </c>
      <c r="AM4" s="10">
        <f t="shared" si="0"/>
        <v>44452</v>
      </c>
      <c r="AN4" s="10">
        <f t="shared" si="0"/>
        <v>44459</v>
      </c>
      <c r="AO4" s="10">
        <f t="shared" si="0"/>
        <v>44466</v>
      </c>
      <c r="AP4" s="10">
        <f t="shared" si="0"/>
        <v>44473</v>
      </c>
      <c r="AQ4" s="10">
        <f t="shared" si="0"/>
        <v>44480</v>
      </c>
      <c r="AR4" s="10">
        <f t="shared" si="0"/>
        <v>44487</v>
      </c>
      <c r="AS4" s="10">
        <f t="shared" si="0"/>
        <v>44494</v>
      </c>
      <c r="AT4" s="10">
        <f t="shared" si="0"/>
        <v>44501</v>
      </c>
      <c r="AU4" s="10">
        <f t="shared" si="0"/>
        <v>44508</v>
      </c>
      <c r="AV4" s="10">
        <f t="shared" si="0"/>
        <v>44515</v>
      </c>
      <c r="AW4" s="10">
        <f t="shared" si="0"/>
        <v>44522</v>
      </c>
      <c r="AX4" s="10">
        <f t="shared" si="0"/>
        <v>44529</v>
      </c>
      <c r="AY4" s="10">
        <f t="shared" si="0"/>
        <v>44536</v>
      </c>
      <c r="AZ4" s="10">
        <f t="shared" si="0"/>
        <v>44543</v>
      </c>
      <c r="BA4" s="10">
        <f t="shared" si="0"/>
        <v>44550</v>
      </c>
      <c r="BB4" s="10">
        <f t="shared" si="0"/>
        <v>44557</v>
      </c>
    </row>
    <row r="5" spans="1:54" s="13" customFormat="1" x14ac:dyDescent="0.2">
      <c r="C5" s="10" t="str">
        <f>TEXT(C4,"d mmm")</f>
        <v>4 Jan</v>
      </c>
      <c r="D5" s="10" t="str">
        <f t="shared" ref="D5:V5" si="1">TEXT(D4,"d mmm")</f>
        <v>11 Jan</v>
      </c>
      <c r="E5" s="10" t="str">
        <f t="shared" si="1"/>
        <v>18 Jan</v>
      </c>
      <c r="F5" s="10" t="str">
        <f t="shared" si="1"/>
        <v>25 Jan</v>
      </c>
      <c r="G5" s="10" t="str">
        <f t="shared" si="1"/>
        <v>1 Feb</v>
      </c>
      <c r="H5" s="10" t="str">
        <f t="shared" si="1"/>
        <v>8 Feb</v>
      </c>
      <c r="I5" s="10" t="str">
        <f t="shared" si="1"/>
        <v>15 Feb</v>
      </c>
      <c r="J5" s="10" t="str">
        <f t="shared" si="1"/>
        <v>22 Feb</v>
      </c>
      <c r="K5" s="10" t="str">
        <f t="shared" si="1"/>
        <v>1 Mar</v>
      </c>
      <c r="L5" s="10" t="str">
        <f t="shared" si="1"/>
        <v>8 Mar</v>
      </c>
      <c r="M5" s="10" t="str">
        <f t="shared" si="1"/>
        <v>15 Mar</v>
      </c>
      <c r="N5" s="10" t="str">
        <f t="shared" si="1"/>
        <v>22 Mar</v>
      </c>
      <c r="O5" s="10" t="str">
        <f t="shared" si="1"/>
        <v>29 Mar</v>
      </c>
      <c r="P5" s="10" t="str">
        <f t="shared" si="1"/>
        <v>5 Apr</v>
      </c>
      <c r="Q5" s="10" t="str">
        <f t="shared" si="1"/>
        <v>12 Apr</v>
      </c>
      <c r="R5" s="10" t="str">
        <f t="shared" si="1"/>
        <v>19 Apr</v>
      </c>
      <c r="S5" s="10" t="str">
        <f t="shared" si="1"/>
        <v>26 Apr</v>
      </c>
      <c r="T5" s="10" t="str">
        <f t="shared" si="1"/>
        <v>3 May</v>
      </c>
      <c r="U5" s="10" t="str">
        <f t="shared" si="1"/>
        <v>10 May</v>
      </c>
      <c r="V5" s="10" t="str">
        <f t="shared" si="1"/>
        <v>17 May</v>
      </c>
      <c r="W5" s="10" t="str">
        <f t="shared" ref="W5" si="2">TEXT(W4,"d mmm")</f>
        <v>24 May</v>
      </c>
      <c r="X5" s="10" t="str">
        <f t="shared" ref="X5" si="3">TEXT(X4,"d mmm")</f>
        <v>31 May</v>
      </c>
      <c r="Y5" s="10" t="str">
        <f t="shared" ref="Y5" si="4">TEXT(Y4,"d mmm")</f>
        <v>7 Jun</v>
      </c>
      <c r="Z5" s="10" t="str">
        <f t="shared" ref="Z5" si="5">TEXT(Z4,"d mmm")</f>
        <v>14 Jun</v>
      </c>
      <c r="AA5" s="10" t="str">
        <f t="shared" ref="AA5" si="6">TEXT(AA4,"d mmm")</f>
        <v>21 Jun</v>
      </c>
      <c r="AB5" s="10" t="str">
        <f t="shared" ref="AB5" si="7">TEXT(AB4,"d mmm")</f>
        <v>28 Jun</v>
      </c>
      <c r="AC5" s="10" t="str">
        <f t="shared" ref="AC5" si="8">TEXT(AC4,"d mmm")</f>
        <v>5 Jul</v>
      </c>
      <c r="AD5" s="10" t="str">
        <f t="shared" ref="AD5" si="9">TEXT(AD4,"d mmm")</f>
        <v>12 Jul</v>
      </c>
      <c r="AE5" s="10" t="str">
        <f t="shared" ref="AE5" si="10">TEXT(AE4,"d mmm")</f>
        <v>19 Jul</v>
      </c>
      <c r="AF5" s="10" t="str">
        <f t="shared" ref="AF5" si="11">TEXT(AF4,"d mmm")</f>
        <v>26 Jul</v>
      </c>
      <c r="AG5" s="10" t="str">
        <f t="shared" ref="AG5" si="12">TEXT(AG4,"d mmm")</f>
        <v>2 Aug</v>
      </c>
      <c r="AH5" s="10" t="str">
        <f t="shared" ref="AH5" si="13">TEXT(AH4,"d mmm")</f>
        <v>9 Aug</v>
      </c>
      <c r="AI5" s="10" t="str">
        <f t="shared" ref="AI5" si="14">TEXT(AI4,"d mmm")</f>
        <v>16 Aug</v>
      </c>
      <c r="AJ5" s="10" t="str">
        <f t="shared" ref="AJ5" si="15">TEXT(AJ4,"d mmm")</f>
        <v>23 Aug</v>
      </c>
      <c r="AK5" s="10" t="str">
        <f t="shared" ref="AK5" si="16">TEXT(AK4,"d mmm")</f>
        <v>30 Aug</v>
      </c>
      <c r="AL5" s="10" t="str">
        <f t="shared" ref="AL5" si="17">TEXT(AL4,"d mmm")</f>
        <v>6 Sep</v>
      </c>
      <c r="AM5" s="10" t="str">
        <f t="shared" ref="AM5" si="18">TEXT(AM4,"d mmm")</f>
        <v>13 Sep</v>
      </c>
      <c r="AN5" s="10" t="str">
        <f t="shared" ref="AN5" si="19">TEXT(AN4,"d mmm")</f>
        <v>20 Sep</v>
      </c>
      <c r="AO5" s="10" t="str">
        <f t="shared" ref="AO5" si="20">TEXT(AO4,"d mmm")</f>
        <v>27 Sep</v>
      </c>
      <c r="AP5" s="10" t="str">
        <f t="shared" ref="AP5" si="21">TEXT(AP4,"d mmm")</f>
        <v>4 Oct</v>
      </c>
      <c r="AQ5" s="10" t="str">
        <f t="shared" ref="AQ5" si="22">TEXT(AQ4,"d mmm")</f>
        <v>11 Oct</v>
      </c>
      <c r="AR5" s="10" t="str">
        <f t="shared" ref="AR5" si="23">TEXT(AR4,"d mmm")</f>
        <v>18 Oct</v>
      </c>
      <c r="AS5" s="10" t="str">
        <f t="shared" ref="AS5" si="24">TEXT(AS4,"d mmm")</f>
        <v>25 Oct</v>
      </c>
      <c r="AT5" s="10" t="str">
        <f t="shared" ref="AT5" si="25">TEXT(AT4,"d mmm")</f>
        <v>1 Nov</v>
      </c>
      <c r="AU5" s="10" t="str">
        <f t="shared" ref="AU5" si="26">TEXT(AU4,"d mmm")</f>
        <v>8 Nov</v>
      </c>
      <c r="AV5" s="10" t="str">
        <f t="shared" ref="AV5" si="27">TEXT(AV4,"d mmm")</f>
        <v>15 Nov</v>
      </c>
      <c r="AW5" s="10" t="str">
        <f t="shared" ref="AW5" si="28">TEXT(AW4,"d mmm")</f>
        <v>22 Nov</v>
      </c>
      <c r="AX5" s="10" t="str">
        <f t="shared" ref="AX5" si="29">TEXT(AX4,"d mmm")</f>
        <v>29 Nov</v>
      </c>
      <c r="AY5" s="10" t="str">
        <f t="shared" ref="AY5" si="30">TEXT(AY4,"d mmm")</f>
        <v>6 Dec</v>
      </c>
      <c r="AZ5" s="10" t="str">
        <f t="shared" ref="AZ5" si="31">TEXT(AZ4,"d mmm")</f>
        <v>13 Dec</v>
      </c>
      <c r="BA5" s="10" t="str">
        <f t="shared" ref="BA5" si="32">TEXT(BA4,"d mmm")</f>
        <v>20 Dec</v>
      </c>
      <c r="BB5" s="10" t="str">
        <f t="shared" ref="BB5" si="33">TEXT(BB4,"d mmm")</f>
        <v>27 Dec</v>
      </c>
    </row>
    <row r="6" spans="1:54" s="7" customFormat="1" ht="19" x14ac:dyDescent="0.25">
      <c r="A6" s="5" t="s">
        <v>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2">
      <c r="A7" s="4" t="s">
        <v>20</v>
      </c>
      <c r="B7" s="4"/>
    </row>
    <row r="8" spans="1:54" s="11" customFormat="1" x14ac:dyDescent="0.2">
      <c r="B8" s="11" t="s">
        <v>1</v>
      </c>
      <c r="C8" s="16">
        <v>2500</v>
      </c>
      <c r="D8" s="16">
        <v>1800</v>
      </c>
      <c r="E8" s="16">
        <v>1950</v>
      </c>
      <c r="F8" s="16">
        <v>2350</v>
      </c>
      <c r="G8" s="16">
        <v>2700</v>
      </c>
      <c r="H8" s="16">
        <v>2560</v>
      </c>
      <c r="I8" s="16">
        <v>2600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11" customFormat="1" x14ac:dyDescent="0.2">
      <c r="B9" s="11" t="s">
        <v>2</v>
      </c>
      <c r="C9" s="16">
        <v>1000</v>
      </c>
      <c r="D9" s="16">
        <v>1200</v>
      </c>
      <c r="E9" s="16">
        <v>1250</v>
      </c>
      <c r="F9" s="16">
        <v>1200</v>
      </c>
      <c r="G9" s="16">
        <v>1300</v>
      </c>
      <c r="H9" s="16">
        <v>1400</v>
      </c>
      <c r="I9" s="16">
        <v>1300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11" customFormat="1" x14ac:dyDescent="0.2">
      <c r="B10" s="11" t="s">
        <v>3</v>
      </c>
      <c r="C10" s="16">
        <v>2400</v>
      </c>
      <c r="D10" s="16">
        <v>2100</v>
      </c>
      <c r="E10" s="16">
        <v>2750</v>
      </c>
      <c r="F10" s="16">
        <v>3100</v>
      </c>
      <c r="G10" s="16">
        <v>3120</v>
      </c>
      <c r="H10" s="16">
        <v>3300</v>
      </c>
      <c r="I10" s="16">
        <v>3500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s="11" customFormat="1" x14ac:dyDescent="0.2">
      <c r="B11" s="11" t="s">
        <v>4</v>
      </c>
      <c r="C11" s="16">
        <v>1850</v>
      </c>
      <c r="D11" s="16">
        <v>1800</v>
      </c>
      <c r="E11" s="16">
        <v>2000</v>
      </c>
      <c r="F11" s="16">
        <v>2050</v>
      </c>
      <c r="G11" s="16">
        <v>2000</v>
      </c>
      <c r="H11" s="16">
        <v>2100</v>
      </c>
      <c r="I11" s="16">
        <v>2400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s="11" customFormat="1" x14ac:dyDescent="0.2">
      <c r="B12" s="11" t="s">
        <v>5</v>
      </c>
      <c r="C12" s="16">
        <v>2700</v>
      </c>
      <c r="D12" s="16">
        <v>3000</v>
      </c>
      <c r="E12" s="16">
        <v>1900</v>
      </c>
      <c r="F12" s="16">
        <v>3450</v>
      </c>
      <c r="G12" s="16">
        <v>2900</v>
      </c>
      <c r="H12" s="16">
        <v>2800</v>
      </c>
      <c r="I12" s="16">
        <v>3300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s="11" customFormat="1" x14ac:dyDescent="0.2">
      <c r="B13" s="11" t="s">
        <v>6</v>
      </c>
      <c r="C13" s="12">
        <f t="shared" ref="C13:F13" si="34">IF((SUM(C8:C12)=0),#N/A,SUM(C8:C12))</f>
        <v>10450</v>
      </c>
      <c r="D13" s="12">
        <f t="shared" si="34"/>
        <v>9900</v>
      </c>
      <c r="E13" s="12">
        <f t="shared" si="34"/>
        <v>9850</v>
      </c>
      <c r="F13" s="12">
        <f t="shared" si="34"/>
        <v>12150</v>
      </c>
      <c r="G13" s="12">
        <f>IF((SUM(G8:G12)=0),#N/A,SUM(G8:G12))</f>
        <v>12020</v>
      </c>
      <c r="H13" s="12">
        <f t="shared" ref="H13:Q13" si="35">IF((SUM(H8:H12)=0),#N/A,SUM(H8:H12))</f>
        <v>12160</v>
      </c>
      <c r="I13" s="12">
        <f t="shared" si="35"/>
        <v>13100</v>
      </c>
      <c r="J13" s="12" t="e">
        <f t="shared" si="35"/>
        <v>#N/A</v>
      </c>
      <c r="K13" s="12" t="e">
        <f t="shared" si="35"/>
        <v>#N/A</v>
      </c>
      <c r="L13" s="12" t="e">
        <f t="shared" si="35"/>
        <v>#N/A</v>
      </c>
      <c r="M13" s="12" t="e">
        <f t="shared" si="35"/>
        <v>#N/A</v>
      </c>
      <c r="N13" s="12" t="e">
        <f t="shared" si="35"/>
        <v>#N/A</v>
      </c>
      <c r="O13" s="12" t="e">
        <f t="shared" si="35"/>
        <v>#N/A</v>
      </c>
      <c r="P13" s="12" t="e">
        <f t="shared" si="35"/>
        <v>#N/A</v>
      </c>
      <c r="Q13" s="12" t="e">
        <f t="shared" si="35"/>
        <v>#N/A</v>
      </c>
      <c r="R13" s="12" t="e">
        <f t="shared" ref="R13" si="36">IF((SUM(R8:R12)=0),#N/A,SUM(R8:R12))</f>
        <v>#N/A</v>
      </c>
      <c r="S13" s="12" t="e">
        <f t="shared" ref="S13" si="37">IF((SUM(S8:S12)=0),#N/A,SUM(S8:S12))</f>
        <v>#N/A</v>
      </c>
      <c r="T13" s="12" t="e">
        <f t="shared" ref="T13" si="38">IF((SUM(T8:T12)=0),#N/A,SUM(T8:T12))</f>
        <v>#N/A</v>
      </c>
      <c r="U13" s="12" t="e">
        <f t="shared" ref="U13" si="39">IF((SUM(U8:U12)=0),#N/A,SUM(U8:U12))</f>
        <v>#N/A</v>
      </c>
      <c r="V13" s="12" t="e">
        <f t="shared" ref="V13" si="40">IF((SUM(V8:V12)=0),#N/A,SUM(V8:V12))</f>
        <v>#N/A</v>
      </c>
      <c r="W13" s="12" t="e">
        <f t="shared" ref="W13" si="41">IF((SUM(W8:W12)=0),#N/A,SUM(W8:W12))</f>
        <v>#N/A</v>
      </c>
      <c r="X13" s="12" t="e">
        <f t="shared" ref="X13" si="42">IF((SUM(X8:X12)=0),#N/A,SUM(X8:X12))</f>
        <v>#N/A</v>
      </c>
      <c r="Y13" s="12" t="e">
        <f t="shared" ref="Y13" si="43">IF((SUM(Y8:Y12)=0),#N/A,SUM(Y8:Y12))</f>
        <v>#N/A</v>
      </c>
      <c r="Z13" s="12" t="e">
        <f t="shared" ref="Z13" si="44">IF((SUM(Z8:Z12)=0),#N/A,SUM(Z8:Z12))</f>
        <v>#N/A</v>
      </c>
      <c r="AA13" s="12" t="e">
        <f t="shared" ref="AA13" si="45">IF((SUM(AA8:AA12)=0),#N/A,SUM(AA8:AA12))</f>
        <v>#N/A</v>
      </c>
      <c r="AB13" s="12" t="e">
        <f t="shared" ref="AB13" si="46">IF((SUM(AB8:AB12)=0),#N/A,SUM(AB8:AB12))</f>
        <v>#N/A</v>
      </c>
      <c r="AC13" s="12" t="e">
        <f t="shared" ref="AC13" si="47">IF((SUM(AC8:AC12)=0),#N/A,SUM(AC8:AC12))</f>
        <v>#N/A</v>
      </c>
      <c r="AD13" s="12" t="e">
        <f t="shared" ref="AD13" si="48">IF((SUM(AD8:AD12)=0),#N/A,SUM(AD8:AD12))</f>
        <v>#N/A</v>
      </c>
      <c r="AE13" s="12" t="e">
        <f t="shared" ref="AE13" si="49">IF((SUM(AE8:AE12)=0),#N/A,SUM(AE8:AE12))</f>
        <v>#N/A</v>
      </c>
      <c r="AF13" s="12" t="e">
        <f t="shared" ref="AF13" si="50">IF((SUM(AF8:AF12)=0),#N/A,SUM(AF8:AF12))</f>
        <v>#N/A</v>
      </c>
      <c r="AG13" s="12" t="e">
        <f t="shared" ref="AG13" si="51">IF((SUM(AG8:AG12)=0),#N/A,SUM(AG8:AG12))</f>
        <v>#N/A</v>
      </c>
      <c r="AH13" s="12" t="e">
        <f t="shared" ref="AH13" si="52">IF((SUM(AH8:AH12)=0),#N/A,SUM(AH8:AH12))</f>
        <v>#N/A</v>
      </c>
      <c r="AI13" s="12" t="e">
        <f t="shared" ref="AI13" si="53">IF((SUM(AI8:AI12)=0),#N/A,SUM(AI8:AI12))</f>
        <v>#N/A</v>
      </c>
      <c r="AJ13" s="12" t="e">
        <f t="shared" ref="AJ13" si="54">IF((SUM(AJ8:AJ12)=0),#N/A,SUM(AJ8:AJ12))</f>
        <v>#N/A</v>
      </c>
      <c r="AK13" s="12" t="e">
        <f t="shared" ref="AK13" si="55">IF((SUM(AK8:AK12)=0),#N/A,SUM(AK8:AK12))</f>
        <v>#N/A</v>
      </c>
      <c r="AL13" s="12" t="e">
        <f t="shared" ref="AL13" si="56">IF((SUM(AL8:AL12)=0),#N/A,SUM(AL8:AL12))</f>
        <v>#N/A</v>
      </c>
      <c r="AM13" s="12" t="e">
        <f t="shared" ref="AM13" si="57">IF((SUM(AM8:AM12)=0),#N/A,SUM(AM8:AM12))</f>
        <v>#N/A</v>
      </c>
      <c r="AN13" s="12" t="e">
        <f t="shared" ref="AN13" si="58">IF((SUM(AN8:AN12)=0),#N/A,SUM(AN8:AN12))</f>
        <v>#N/A</v>
      </c>
      <c r="AO13" s="12" t="e">
        <f t="shared" ref="AO13" si="59">IF((SUM(AO8:AO12)=0),#N/A,SUM(AO8:AO12))</f>
        <v>#N/A</v>
      </c>
      <c r="AP13" s="12" t="e">
        <f t="shared" ref="AP13" si="60">IF((SUM(AP8:AP12)=0),#N/A,SUM(AP8:AP12))</f>
        <v>#N/A</v>
      </c>
      <c r="AQ13" s="12" t="e">
        <f t="shared" ref="AQ13" si="61">IF((SUM(AQ8:AQ12)=0),#N/A,SUM(AQ8:AQ12))</f>
        <v>#N/A</v>
      </c>
      <c r="AR13" s="12" t="e">
        <f t="shared" ref="AR13" si="62">IF((SUM(AR8:AR12)=0),#N/A,SUM(AR8:AR12))</f>
        <v>#N/A</v>
      </c>
      <c r="AS13" s="12" t="e">
        <f t="shared" ref="AS13" si="63">IF((SUM(AS8:AS12)=0),#N/A,SUM(AS8:AS12))</f>
        <v>#N/A</v>
      </c>
      <c r="AT13" s="12" t="e">
        <f t="shared" ref="AT13" si="64">IF((SUM(AT8:AT12)=0),#N/A,SUM(AT8:AT12))</f>
        <v>#N/A</v>
      </c>
      <c r="AU13" s="12" t="e">
        <f t="shared" ref="AU13" si="65">IF((SUM(AU8:AU12)=0),#N/A,SUM(AU8:AU12))</f>
        <v>#N/A</v>
      </c>
      <c r="AV13" s="12" t="e">
        <f t="shared" ref="AV13" si="66">IF((SUM(AV8:AV12)=0),#N/A,SUM(AV8:AV12))</f>
        <v>#N/A</v>
      </c>
      <c r="AW13" s="12" t="e">
        <f t="shared" ref="AW13" si="67">IF((SUM(AW8:AW12)=0),#N/A,SUM(AW8:AW12))</f>
        <v>#N/A</v>
      </c>
      <c r="AX13" s="12" t="e">
        <f t="shared" ref="AX13" si="68">IF((SUM(AX8:AX12)=0),#N/A,SUM(AX8:AX12))</f>
        <v>#N/A</v>
      </c>
      <c r="AY13" s="12" t="e">
        <f t="shared" ref="AY13" si="69">IF((SUM(AY8:AY12)=0),#N/A,SUM(AY8:AY12))</f>
        <v>#N/A</v>
      </c>
      <c r="AZ13" s="12" t="e">
        <f t="shared" ref="AZ13" si="70">IF((SUM(AZ8:AZ12)=0),#N/A,SUM(AZ8:AZ12))</f>
        <v>#N/A</v>
      </c>
      <c r="BA13" s="12" t="e">
        <f t="shared" ref="BA13" si="71">IF((SUM(BA8:BA12)=0),#N/A,SUM(BA8:BA12))</f>
        <v>#N/A</v>
      </c>
      <c r="BB13" s="12" t="e">
        <f t="shared" ref="BB13" si="72">IF((SUM(BB8:BB12)=0),#N/A,SUM(BB8:BB12))</f>
        <v>#N/A</v>
      </c>
    </row>
    <row r="15" spans="1:54" x14ac:dyDescent="0.2">
      <c r="A15" t="s">
        <v>17</v>
      </c>
    </row>
    <row r="16" spans="1:54" x14ac:dyDescent="0.2">
      <c r="A16" s="4" t="s">
        <v>22</v>
      </c>
    </row>
    <row r="17" spans="1:54" x14ac:dyDescent="0.2">
      <c r="B17" t="s">
        <v>1</v>
      </c>
      <c r="C17" s="17">
        <v>37.5</v>
      </c>
      <c r="D17" s="17">
        <v>37.5</v>
      </c>
      <c r="E17" s="17">
        <v>37.5</v>
      </c>
      <c r="F17" s="17">
        <v>37.5</v>
      </c>
      <c r="G17" s="17">
        <v>37.5</v>
      </c>
      <c r="H17" s="17">
        <v>37.5</v>
      </c>
      <c r="I17" s="17">
        <v>37.5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x14ac:dyDescent="0.2">
      <c r="B18" t="s">
        <v>2</v>
      </c>
      <c r="C18" s="17">
        <v>20</v>
      </c>
      <c r="D18" s="17">
        <v>20</v>
      </c>
      <c r="E18" s="17">
        <v>20</v>
      </c>
      <c r="F18" s="17">
        <v>20</v>
      </c>
      <c r="G18" s="17">
        <v>20</v>
      </c>
      <c r="H18" s="17">
        <v>20</v>
      </c>
      <c r="I18" s="17">
        <v>20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x14ac:dyDescent="0.2">
      <c r="B19" t="s">
        <v>3</v>
      </c>
      <c r="C19" s="17">
        <v>37.5</v>
      </c>
      <c r="D19" s="17">
        <v>37.5</v>
      </c>
      <c r="E19" s="17">
        <v>37.5</v>
      </c>
      <c r="F19" s="17">
        <v>37.5</v>
      </c>
      <c r="G19" s="17">
        <v>37.5</v>
      </c>
      <c r="H19" s="17">
        <v>37.5</v>
      </c>
      <c r="I19" s="17">
        <v>37.5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x14ac:dyDescent="0.2">
      <c r="B20" t="s">
        <v>4</v>
      </c>
      <c r="C20" s="17">
        <v>25</v>
      </c>
      <c r="D20" s="17">
        <v>25</v>
      </c>
      <c r="E20" s="17">
        <v>25</v>
      </c>
      <c r="F20" s="17">
        <v>25</v>
      </c>
      <c r="G20" s="17">
        <v>25</v>
      </c>
      <c r="H20" s="17">
        <v>25</v>
      </c>
      <c r="I20" s="17">
        <v>25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x14ac:dyDescent="0.2">
      <c r="B21" t="s">
        <v>5</v>
      </c>
      <c r="C21" s="17">
        <v>37.5</v>
      </c>
      <c r="D21" s="17">
        <v>37.5</v>
      </c>
      <c r="E21" s="17">
        <v>37.5</v>
      </c>
      <c r="F21" s="17">
        <v>37.5</v>
      </c>
      <c r="G21" s="17">
        <v>37.5</v>
      </c>
      <c r="H21" s="17">
        <v>37.5</v>
      </c>
      <c r="I21" s="17">
        <v>37.5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3" spans="1:54" x14ac:dyDescent="0.2">
      <c r="A23" t="s">
        <v>9</v>
      </c>
    </row>
    <row r="24" spans="1:54" x14ac:dyDescent="0.2">
      <c r="A24" s="4" t="s">
        <v>21</v>
      </c>
    </row>
    <row r="25" spans="1:54" x14ac:dyDescent="0.2">
      <c r="B25" s="1" t="s">
        <v>1</v>
      </c>
      <c r="C25" s="17">
        <v>32</v>
      </c>
      <c r="D25" s="17">
        <v>27</v>
      </c>
      <c r="E25" s="17">
        <v>28</v>
      </c>
      <c r="F25" s="17">
        <v>31</v>
      </c>
      <c r="G25" s="17">
        <v>32</v>
      </c>
      <c r="H25" s="17">
        <v>30</v>
      </c>
      <c r="I25" s="17">
        <v>33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</row>
    <row r="26" spans="1:54" x14ac:dyDescent="0.2">
      <c r="B26" s="1" t="s">
        <v>2</v>
      </c>
      <c r="C26" s="17">
        <v>18</v>
      </c>
      <c r="D26" s="17">
        <v>16</v>
      </c>
      <c r="E26" s="17">
        <v>16.5</v>
      </c>
      <c r="F26" s="17">
        <v>15</v>
      </c>
      <c r="G26" s="17">
        <v>16</v>
      </c>
      <c r="H26" s="17">
        <v>17</v>
      </c>
      <c r="I26" s="17">
        <v>16.5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x14ac:dyDescent="0.2">
      <c r="B27" s="1" t="s">
        <v>3</v>
      </c>
      <c r="C27" s="17">
        <v>33.5</v>
      </c>
      <c r="D27" s="17">
        <v>34</v>
      </c>
      <c r="E27" s="17">
        <v>30</v>
      </c>
      <c r="F27" s="17">
        <v>34</v>
      </c>
      <c r="G27" s="17">
        <v>34</v>
      </c>
      <c r="H27" s="17">
        <v>32</v>
      </c>
      <c r="I27" s="17">
        <v>35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1:54" x14ac:dyDescent="0.2">
      <c r="B28" s="1" t="s">
        <v>4</v>
      </c>
      <c r="C28" s="17">
        <v>21</v>
      </c>
      <c r="D28" s="17">
        <v>18</v>
      </c>
      <c r="E28" s="17">
        <v>17</v>
      </c>
      <c r="F28" s="17">
        <v>19</v>
      </c>
      <c r="G28" s="17">
        <v>21</v>
      </c>
      <c r="H28" s="17">
        <v>20</v>
      </c>
      <c r="I28" s="17">
        <v>22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 x14ac:dyDescent="0.2">
      <c r="B29" s="1" t="s">
        <v>5</v>
      </c>
      <c r="C29" s="17">
        <v>28</v>
      </c>
      <c r="D29" s="17">
        <v>29</v>
      </c>
      <c r="E29" s="17">
        <v>33</v>
      </c>
      <c r="F29" s="17">
        <v>30.5</v>
      </c>
      <c r="G29" s="17">
        <v>31</v>
      </c>
      <c r="H29" s="17">
        <v>31</v>
      </c>
      <c r="I29" s="17">
        <v>29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</row>
    <row r="31" spans="1:54" x14ac:dyDescent="0.2">
      <c r="A31" t="s">
        <v>13</v>
      </c>
    </row>
    <row r="32" spans="1:54" x14ac:dyDescent="0.2">
      <c r="A32" s="4" t="s">
        <v>23</v>
      </c>
    </row>
    <row r="33" spans="1:54" x14ac:dyDescent="0.2">
      <c r="B33" s="1" t="s">
        <v>1</v>
      </c>
      <c r="C33" s="14">
        <f t="shared" ref="C33:AH33" si="73">IFERROR(C25/C17,#N/A)</f>
        <v>0.85333333333333339</v>
      </c>
      <c r="D33" s="14">
        <f t="shared" si="73"/>
        <v>0.72</v>
      </c>
      <c r="E33" s="14">
        <f t="shared" si="73"/>
        <v>0.7466666666666667</v>
      </c>
      <c r="F33" s="14">
        <f t="shared" si="73"/>
        <v>0.82666666666666666</v>
      </c>
      <c r="G33" s="14">
        <f t="shared" si="73"/>
        <v>0.85333333333333339</v>
      </c>
      <c r="H33" s="14">
        <f t="shared" si="73"/>
        <v>0.8</v>
      </c>
      <c r="I33" s="14">
        <f t="shared" si="73"/>
        <v>0.88</v>
      </c>
      <c r="J33" s="14" t="e">
        <f t="shared" si="73"/>
        <v>#N/A</v>
      </c>
      <c r="K33" s="14" t="e">
        <f t="shared" si="73"/>
        <v>#N/A</v>
      </c>
      <c r="L33" s="14" t="e">
        <f t="shared" si="73"/>
        <v>#N/A</v>
      </c>
      <c r="M33" s="14" t="e">
        <f t="shared" si="73"/>
        <v>#N/A</v>
      </c>
      <c r="N33" s="14" t="e">
        <f t="shared" si="73"/>
        <v>#N/A</v>
      </c>
      <c r="O33" s="14" t="e">
        <f t="shared" si="73"/>
        <v>#N/A</v>
      </c>
      <c r="P33" s="14" t="e">
        <f t="shared" si="73"/>
        <v>#N/A</v>
      </c>
      <c r="Q33" s="14" t="e">
        <f t="shared" si="73"/>
        <v>#N/A</v>
      </c>
      <c r="R33" s="14" t="e">
        <f t="shared" si="73"/>
        <v>#N/A</v>
      </c>
      <c r="S33" s="14" t="e">
        <f t="shared" si="73"/>
        <v>#N/A</v>
      </c>
      <c r="T33" s="14" t="e">
        <f t="shared" si="73"/>
        <v>#N/A</v>
      </c>
      <c r="U33" s="14" t="e">
        <f t="shared" si="73"/>
        <v>#N/A</v>
      </c>
      <c r="V33" s="14" t="e">
        <f t="shared" si="73"/>
        <v>#N/A</v>
      </c>
      <c r="W33" s="14" t="e">
        <f t="shared" si="73"/>
        <v>#N/A</v>
      </c>
      <c r="X33" s="14" t="e">
        <f t="shared" si="73"/>
        <v>#N/A</v>
      </c>
      <c r="Y33" s="14" t="e">
        <f t="shared" si="73"/>
        <v>#N/A</v>
      </c>
      <c r="Z33" s="14" t="e">
        <f t="shared" si="73"/>
        <v>#N/A</v>
      </c>
      <c r="AA33" s="14" t="e">
        <f t="shared" si="73"/>
        <v>#N/A</v>
      </c>
      <c r="AB33" s="14" t="e">
        <f t="shared" si="73"/>
        <v>#N/A</v>
      </c>
      <c r="AC33" s="14" t="e">
        <f t="shared" si="73"/>
        <v>#N/A</v>
      </c>
      <c r="AD33" s="14" t="e">
        <f t="shared" si="73"/>
        <v>#N/A</v>
      </c>
      <c r="AE33" s="14" t="e">
        <f t="shared" si="73"/>
        <v>#N/A</v>
      </c>
      <c r="AF33" s="14" t="e">
        <f t="shared" si="73"/>
        <v>#N/A</v>
      </c>
      <c r="AG33" s="14" t="e">
        <f t="shared" si="73"/>
        <v>#N/A</v>
      </c>
      <c r="AH33" s="14" t="e">
        <f t="shared" si="73"/>
        <v>#N/A</v>
      </c>
      <c r="AI33" s="14" t="e">
        <f t="shared" ref="AI33:BB33" si="74">IFERROR(AI25/AI17,#N/A)</f>
        <v>#N/A</v>
      </c>
      <c r="AJ33" s="14" t="e">
        <f t="shared" si="74"/>
        <v>#N/A</v>
      </c>
      <c r="AK33" s="14" t="e">
        <f t="shared" si="74"/>
        <v>#N/A</v>
      </c>
      <c r="AL33" s="14" t="e">
        <f t="shared" si="74"/>
        <v>#N/A</v>
      </c>
      <c r="AM33" s="14" t="e">
        <f t="shared" si="74"/>
        <v>#N/A</v>
      </c>
      <c r="AN33" s="14" t="e">
        <f t="shared" si="74"/>
        <v>#N/A</v>
      </c>
      <c r="AO33" s="14" t="e">
        <f t="shared" si="74"/>
        <v>#N/A</v>
      </c>
      <c r="AP33" s="14" t="e">
        <f t="shared" si="74"/>
        <v>#N/A</v>
      </c>
      <c r="AQ33" s="14" t="e">
        <f t="shared" si="74"/>
        <v>#N/A</v>
      </c>
      <c r="AR33" s="14" t="e">
        <f t="shared" si="74"/>
        <v>#N/A</v>
      </c>
      <c r="AS33" s="14" t="e">
        <f t="shared" si="74"/>
        <v>#N/A</v>
      </c>
      <c r="AT33" s="14" t="e">
        <f t="shared" si="74"/>
        <v>#N/A</v>
      </c>
      <c r="AU33" s="14" t="e">
        <f t="shared" si="74"/>
        <v>#N/A</v>
      </c>
      <c r="AV33" s="14" t="e">
        <f t="shared" si="74"/>
        <v>#N/A</v>
      </c>
      <c r="AW33" s="14" t="e">
        <f t="shared" si="74"/>
        <v>#N/A</v>
      </c>
      <c r="AX33" s="14" t="e">
        <f t="shared" si="74"/>
        <v>#N/A</v>
      </c>
      <c r="AY33" s="14" t="e">
        <f t="shared" si="74"/>
        <v>#N/A</v>
      </c>
      <c r="AZ33" s="14" t="e">
        <f t="shared" si="74"/>
        <v>#N/A</v>
      </c>
      <c r="BA33" s="14" t="e">
        <f t="shared" si="74"/>
        <v>#N/A</v>
      </c>
      <c r="BB33" s="14" t="e">
        <f t="shared" si="74"/>
        <v>#N/A</v>
      </c>
    </row>
    <row r="34" spans="1:54" x14ac:dyDescent="0.2">
      <c r="B34" s="1" t="s">
        <v>2</v>
      </c>
      <c r="C34" s="14">
        <f t="shared" ref="C34:AH34" si="75">IFERROR(C26/C18,#N/A)</f>
        <v>0.9</v>
      </c>
      <c r="D34" s="14">
        <f t="shared" si="75"/>
        <v>0.8</v>
      </c>
      <c r="E34" s="14">
        <f t="shared" si="75"/>
        <v>0.82499999999999996</v>
      </c>
      <c r="F34" s="14">
        <f t="shared" si="75"/>
        <v>0.75</v>
      </c>
      <c r="G34" s="14">
        <f t="shared" si="75"/>
        <v>0.8</v>
      </c>
      <c r="H34" s="14">
        <f t="shared" si="75"/>
        <v>0.85</v>
      </c>
      <c r="I34" s="14">
        <f t="shared" si="75"/>
        <v>0.82499999999999996</v>
      </c>
      <c r="J34" s="14" t="e">
        <f t="shared" si="75"/>
        <v>#N/A</v>
      </c>
      <c r="K34" s="14" t="e">
        <f t="shared" si="75"/>
        <v>#N/A</v>
      </c>
      <c r="L34" s="14" t="e">
        <f t="shared" si="75"/>
        <v>#N/A</v>
      </c>
      <c r="M34" s="14" t="e">
        <f t="shared" si="75"/>
        <v>#N/A</v>
      </c>
      <c r="N34" s="14" t="e">
        <f t="shared" si="75"/>
        <v>#N/A</v>
      </c>
      <c r="O34" s="14" t="e">
        <f t="shared" si="75"/>
        <v>#N/A</v>
      </c>
      <c r="P34" s="14" t="e">
        <f t="shared" si="75"/>
        <v>#N/A</v>
      </c>
      <c r="Q34" s="14" t="e">
        <f t="shared" si="75"/>
        <v>#N/A</v>
      </c>
      <c r="R34" s="14" t="e">
        <f t="shared" si="75"/>
        <v>#N/A</v>
      </c>
      <c r="S34" s="14" t="e">
        <f t="shared" si="75"/>
        <v>#N/A</v>
      </c>
      <c r="T34" s="14" t="e">
        <f t="shared" si="75"/>
        <v>#N/A</v>
      </c>
      <c r="U34" s="14" t="e">
        <f t="shared" si="75"/>
        <v>#N/A</v>
      </c>
      <c r="V34" s="14" t="e">
        <f t="shared" si="75"/>
        <v>#N/A</v>
      </c>
      <c r="W34" s="14" t="e">
        <f t="shared" si="75"/>
        <v>#N/A</v>
      </c>
      <c r="X34" s="14" t="e">
        <f t="shared" si="75"/>
        <v>#N/A</v>
      </c>
      <c r="Y34" s="14" t="e">
        <f t="shared" si="75"/>
        <v>#N/A</v>
      </c>
      <c r="Z34" s="14" t="e">
        <f t="shared" si="75"/>
        <v>#N/A</v>
      </c>
      <c r="AA34" s="14" t="e">
        <f t="shared" si="75"/>
        <v>#N/A</v>
      </c>
      <c r="AB34" s="14" t="e">
        <f t="shared" si="75"/>
        <v>#N/A</v>
      </c>
      <c r="AC34" s="14" t="e">
        <f t="shared" si="75"/>
        <v>#N/A</v>
      </c>
      <c r="AD34" s="14" t="e">
        <f t="shared" si="75"/>
        <v>#N/A</v>
      </c>
      <c r="AE34" s="14" t="e">
        <f t="shared" si="75"/>
        <v>#N/A</v>
      </c>
      <c r="AF34" s="14" t="e">
        <f t="shared" si="75"/>
        <v>#N/A</v>
      </c>
      <c r="AG34" s="14" t="e">
        <f t="shared" si="75"/>
        <v>#N/A</v>
      </c>
      <c r="AH34" s="14" t="e">
        <f t="shared" si="75"/>
        <v>#N/A</v>
      </c>
      <c r="AI34" s="14" t="e">
        <f t="shared" ref="AI34:BB34" si="76">IFERROR(AI26/AI18,#N/A)</f>
        <v>#N/A</v>
      </c>
      <c r="AJ34" s="14" t="e">
        <f t="shared" si="76"/>
        <v>#N/A</v>
      </c>
      <c r="AK34" s="14" t="e">
        <f t="shared" si="76"/>
        <v>#N/A</v>
      </c>
      <c r="AL34" s="14" t="e">
        <f t="shared" si="76"/>
        <v>#N/A</v>
      </c>
      <c r="AM34" s="14" t="e">
        <f t="shared" si="76"/>
        <v>#N/A</v>
      </c>
      <c r="AN34" s="14" t="e">
        <f t="shared" si="76"/>
        <v>#N/A</v>
      </c>
      <c r="AO34" s="14" t="e">
        <f t="shared" si="76"/>
        <v>#N/A</v>
      </c>
      <c r="AP34" s="14" t="e">
        <f t="shared" si="76"/>
        <v>#N/A</v>
      </c>
      <c r="AQ34" s="14" t="e">
        <f t="shared" si="76"/>
        <v>#N/A</v>
      </c>
      <c r="AR34" s="14" t="e">
        <f t="shared" si="76"/>
        <v>#N/A</v>
      </c>
      <c r="AS34" s="14" t="e">
        <f t="shared" si="76"/>
        <v>#N/A</v>
      </c>
      <c r="AT34" s="14" t="e">
        <f t="shared" si="76"/>
        <v>#N/A</v>
      </c>
      <c r="AU34" s="14" t="e">
        <f t="shared" si="76"/>
        <v>#N/A</v>
      </c>
      <c r="AV34" s="14" t="e">
        <f t="shared" si="76"/>
        <v>#N/A</v>
      </c>
      <c r="AW34" s="14" t="e">
        <f t="shared" si="76"/>
        <v>#N/A</v>
      </c>
      <c r="AX34" s="14" t="e">
        <f t="shared" si="76"/>
        <v>#N/A</v>
      </c>
      <c r="AY34" s="14" t="e">
        <f t="shared" si="76"/>
        <v>#N/A</v>
      </c>
      <c r="AZ34" s="14" t="e">
        <f t="shared" si="76"/>
        <v>#N/A</v>
      </c>
      <c r="BA34" s="14" t="e">
        <f t="shared" si="76"/>
        <v>#N/A</v>
      </c>
      <c r="BB34" s="14" t="e">
        <f t="shared" si="76"/>
        <v>#N/A</v>
      </c>
    </row>
    <row r="35" spans="1:54" x14ac:dyDescent="0.2">
      <c r="B35" s="1" t="s">
        <v>3</v>
      </c>
      <c r="C35" s="14">
        <f t="shared" ref="C35:AH35" si="77">IFERROR(C27/C19,#N/A)</f>
        <v>0.89333333333333331</v>
      </c>
      <c r="D35" s="14">
        <f t="shared" si="77"/>
        <v>0.90666666666666662</v>
      </c>
      <c r="E35" s="14">
        <f t="shared" si="77"/>
        <v>0.8</v>
      </c>
      <c r="F35" s="14">
        <f t="shared" si="77"/>
        <v>0.90666666666666662</v>
      </c>
      <c r="G35" s="14">
        <f t="shared" si="77"/>
        <v>0.90666666666666662</v>
      </c>
      <c r="H35" s="14">
        <f t="shared" si="77"/>
        <v>0.85333333333333339</v>
      </c>
      <c r="I35" s="14">
        <f t="shared" si="77"/>
        <v>0.93333333333333335</v>
      </c>
      <c r="J35" s="14" t="e">
        <f t="shared" si="77"/>
        <v>#N/A</v>
      </c>
      <c r="K35" s="14" t="e">
        <f t="shared" si="77"/>
        <v>#N/A</v>
      </c>
      <c r="L35" s="14" t="e">
        <f t="shared" si="77"/>
        <v>#N/A</v>
      </c>
      <c r="M35" s="14" t="e">
        <f t="shared" si="77"/>
        <v>#N/A</v>
      </c>
      <c r="N35" s="14" t="e">
        <f t="shared" si="77"/>
        <v>#N/A</v>
      </c>
      <c r="O35" s="14" t="e">
        <f t="shared" si="77"/>
        <v>#N/A</v>
      </c>
      <c r="P35" s="14" t="e">
        <f t="shared" si="77"/>
        <v>#N/A</v>
      </c>
      <c r="Q35" s="14" t="e">
        <f t="shared" si="77"/>
        <v>#N/A</v>
      </c>
      <c r="R35" s="14" t="e">
        <f t="shared" si="77"/>
        <v>#N/A</v>
      </c>
      <c r="S35" s="14" t="e">
        <f t="shared" si="77"/>
        <v>#N/A</v>
      </c>
      <c r="T35" s="14" t="e">
        <f t="shared" si="77"/>
        <v>#N/A</v>
      </c>
      <c r="U35" s="14" t="e">
        <f t="shared" si="77"/>
        <v>#N/A</v>
      </c>
      <c r="V35" s="14" t="e">
        <f t="shared" si="77"/>
        <v>#N/A</v>
      </c>
      <c r="W35" s="14" t="e">
        <f t="shared" si="77"/>
        <v>#N/A</v>
      </c>
      <c r="X35" s="14" t="e">
        <f t="shared" si="77"/>
        <v>#N/A</v>
      </c>
      <c r="Y35" s="14" t="e">
        <f t="shared" si="77"/>
        <v>#N/A</v>
      </c>
      <c r="Z35" s="14" t="e">
        <f t="shared" si="77"/>
        <v>#N/A</v>
      </c>
      <c r="AA35" s="14" t="e">
        <f t="shared" si="77"/>
        <v>#N/A</v>
      </c>
      <c r="AB35" s="14" t="e">
        <f t="shared" si="77"/>
        <v>#N/A</v>
      </c>
      <c r="AC35" s="14" t="e">
        <f t="shared" si="77"/>
        <v>#N/A</v>
      </c>
      <c r="AD35" s="14" t="e">
        <f t="shared" si="77"/>
        <v>#N/A</v>
      </c>
      <c r="AE35" s="14" t="e">
        <f t="shared" si="77"/>
        <v>#N/A</v>
      </c>
      <c r="AF35" s="14" t="e">
        <f t="shared" si="77"/>
        <v>#N/A</v>
      </c>
      <c r="AG35" s="14" t="e">
        <f t="shared" si="77"/>
        <v>#N/A</v>
      </c>
      <c r="AH35" s="14" t="e">
        <f t="shared" si="77"/>
        <v>#N/A</v>
      </c>
      <c r="AI35" s="14" t="e">
        <f t="shared" ref="AI35:BB35" si="78">IFERROR(AI27/AI19,#N/A)</f>
        <v>#N/A</v>
      </c>
      <c r="AJ35" s="14" t="e">
        <f t="shared" si="78"/>
        <v>#N/A</v>
      </c>
      <c r="AK35" s="14" t="e">
        <f t="shared" si="78"/>
        <v>#N/A</v>
      </c>
      <c r="AL35" s="14" t="e">
        <f t="shared" si="78"/>
        <v>#N/A</v>
      </c>
      <c r="AM35" s="14" t="e">
        <f t="shared" si="78"/>
        <v>#N/A</v>
      </c>
      <c r="AN35" s="14" t="e">
        <f t="shared" si="78"/>
        <v>#N/A</v>
      </c>
      <c r="AO35" s="14" t="e">
        <f t="shared" si="78"/>
        <v>#N/A</v>
      </c>
      <c r="AP35" s="14" t="e">
        <f t="shared" si="78"/>
        <v>#N/A</v>
      </c>
      <c r="AQ35" s="14" t="e">
        <f t="shared" si="78"/>
        <v>#N/A</v>
      </c>
      <c r="AR35" s="14" t="e">
        <f t="shared" si="78"/>
        <v>#N/A</v>
      </c>
      <c r="AS35" s="14" t="e">
        <f t="shared" si="78"/>
        <v>#N/A</v>
      </c>
      <c r="AT35" s="14" t="e">
        <f t="shared" si="78"/>
        <v>#N/A</v>
      </c>
      <c r="AU35" s="14" t="e">
        <f t="shared" si="78"/>
        <v>#N/A</v>
      </c>
      <c r="AV35" s="14" t="e">
        <f t="shared" si="78"/>
        <v>#N/A</v>
      </c>
      <c r="AW35" s="14" t="e">
        <f t="shared" si="78"/>
        <v>#N/A</v>
      </c>
      <c r="AX35" s="14" t="e">
        <f t="shared" si="78"/>
        <v>#N/A</v>
      </c>
      <c r="AY35" s="14" t="e">
        <f t="shared" si="78"/>
        <v>#N/A</v>
      </c>
      <c r="AZ35" s="14" t="e">
        <f t="shared" si="78"/>
        <v>#N/A</v>
      </c>
      <c r="BA35" s="14" t="e">
        <f t="shared" si="78"/>
        <v>#N/A</v>
      </c>
      <c r="BB35" s="14" t="e">
        <f t="shared" si="78"/>
        <v>#N/A</v>
      </c>
    </row>
    <row r="36" spans="1:54" x14ac:dyDescent="0.2">
      <c r="B36" s="1" t="s">
        <v>4</v>
      </c>
      <c r="C36" s="14">
        <f t="shared" ref="C36:AH36" si="79">IFERROR(C28/C20,#N/A)</f>
        <v>0.84</v>
      </c>
      <c r="D36" s="14">
        <f t="shared" si="79"/>
        <v>0.72</v>
      </c>
      <c r="E36" s="14">
        <f t="shared" si="79"/>
        <v>0.68</v>
      </c>
      <c r="F36" s="14">
        <f t="shared" si="79"/>
        <v>0.76</v>
      </c>
      <c r="G36" s="14">
        <f t="shared" si="79"/>
        <v>0.84</v>
      </c>
      <c r="H36" s="14">
        <f t="shared" si="79"/>
        <v>0.8</v>
      </c>
      <c r="I36" s="14">
        <f t="shared" si="79"/>
        <v>0.88</v>
      </c>
      <c r="J36" s="14" t="e">
        <f t="shared" si="79"/>
        <v>#N/A</v>
      </c>
      <c r="K36" s="14" t="e">
        <f t="shared" si="79"/>
        <v>#N/A</v>
      </c>
      <c r="L36" s="14" t="e">
        <f t="shared" si="79"/>
        <v>#N/A</v>
      </c>
      <c r="M36" s="14" t="e">
        <f t="shared" si="79"/>
        <v>#N/A</v>
      </c>
      <c r="N36" s="14" t="e">
        <f t="shared" si="79"/>
        <v>#N/A</v>
      </c>
      <c r="O36" s="14" t="e">
        <f t="shared" si="79"/>
        <v>#N/A</v>
      </c>
      <c r="P36" s="14" t="e">
        <f t="shared" si="79"/>
        <v>#N/A</v>
      </c>
      <c r="Q36" s="14" t="e">
        <f t="shared" si="79"/>
        <v>#N/A</v>
      </c>
      <c r="R36" s="14" t="e">
        <f t="shared" si="79"/>
        <v>#N/A</v>
      </c>
      <c r="S36" s="14" t="e">
        <f t="shared" si="79"/>
        <v>#N/A</v>
      </c>
      <c r="T36" s="14" t="e">
        <f t="shared" si="79"/>
        <v>#N/A</v>
      </c>
      <c r="U36" s="14" t="e">
        <f t="shared" si="79"/>
        <v>#N/A</v>
      </c>
      <c r="V36" s="14" t="e">
        <f t="shared" si="79"/>
        <v>#N/A</v>
      </c>
      <c r="W36" s="14" t="e">
        <f t="shared" si="79"/>
        <v>#N/A</v>
      </c>
      <c r="X36" s="14" t="e">
        <f t="shared" si="79"/>
        <v>#N/A</v>
      </c>
      <c r="Y36" s="14" t="e">
        <f t="shared" si="79"/>
        <v>#N/A</v>
      </c>
      <c r="Z36" s="14" t="e">
        <f t="shared" si="79"/>
        <v>#N/A</v>
      </c>
      <c r="AA36" s="14" t="e">
        <f t="shared" si="79"/>
        <v>#N/A</v>
      </c>
      <c r="AB36" s="14" t="e">
        <f t="shared" si="79"/>
        <v>#N/A</v>
      </c>
      <c r="AC36" s="14" t="e">
        <f t="shared" si="79"/>
        <v>#N/A</v>
      </c>
      <c r="AD36" s="14" t="e">
        <f t="shared" si="79"/>
        <v>#N/A</v>
      </c>
      <c r="AE36" s="14" t="e">
        <f t="shared" si="79"/>
        <v>#N/A</v>
      </c>
      <c r="AF36" s="14" t="e">
        <f t="shared" si="79"/>
        <v>#N/A</v>
      </c>
      <c r="AG36" s="14" t="e">
        <f t="shared" si="79"/>
        <v>#N/A</v>
      </c>
      <c r="AH36" s="14" t="e">
        <f t="shared" si="79"/>
        <v>#N/A</v>
      </c>
      <c r="AI36" s="14" t="e">
        <f t="shared" ref="AI36:BB36" si="80">IFERROR(AI28/AI20,#N/A)</f>
        <v>#N/A</v>
      </c>
      <c r="AJ36" s="14" t="e">
        <f t="shared" si="80"/>
        <v>#N/A</v>
      </c>
      <c r="AK36" s="14" t="e">
        <f t="shared" si="80"/>
        <v>#N/A</v>
      </c>
      <c r="AL36" s="14" t="e">
        <f t="shared" si="80"/>
        <v>#N/A</v>
      </c>
      <c r="AM36" s="14" t="e">
        <f t="shared" si="80"/>
        <v>#N/A</v>
      </c>
      <c r="AN36" s="14" t="e">
        <f t="shared" si="80"/>
        <v>#N/A</v>
      </c>
      <c r="AO36" s="14" t="e">
        <f t="shared" si="80"/>
        <v>#N/A</v>
      </c>
      <c r="AP36" s="14" t="e">
        <f t="shared" si="80"/>
        <v>#N/A</v>
      </c>
      <c r="AQ36" s="14" t="e">
        <f t="shared" si="80"/>
        <v>#N/A</v>
      </c>
      <c r="AR36" s="14" t="e">
        <f t="shared" si="80"/>
        <v>#N/A</v>
      </c>
      <c r="AS36" s="14" t="e">
        <f t="shared" si="80"/>
        <v>#N/A</v>
      </c>
      <c r="AT36" s="14" t="e">
        <f t="shared" si="80"/>
        <v>#N/A</v>
      </c>
      <c r="AU36" s="14" t="e">
        <f t="shared" si="80"/>
        <v>#N/A</v>
      </c>
      <c r="AV36" s="14" t="e">
        <f t="shared" si="80"/>
        <v>#N/A</v>
      </c>
      <c r="AW36" s="14" t="e">
        <f t="shared" si="80"/>
        <v>#N/A</v>
      </c>
      <c r="AX36" s="14" t="e">
        <f t="shared" si="80"/>
        <v>#N/A</v>
      </c>
      <c r="AY36" s="14" t="e">
        <f t="shared" si="80"/>
        <v>#N/A</v>
      </c>
      <c r="AZ36" s="14" t="e">
        <f t="shared" si="80"/>
        <v>#N/A</v>
      </c>
      <c r="BA36" s="14" t="e">
        <f t="shared" si="80"/>
        <v>#N/A</v>
      </c>
      <c r="BB36" s="14" t="e">
        <f t="shared" si="80"/>
        <v>#N/A</v>
      </c>
    </row>
    <row r="37" spans="1:54" x14ac:dyDescent="0.2">
      <c r="B37" s="1" t="s">
        <v>5</v>
      </c>
      <c r="C37" s="14">
        <f t="shared" ref="C37:AH37" si="81">IFERROR(C29/C21,#N/A)</f>
        <v>0.7466666666666667</v>
      </c>
      <c r="D37" s="14">
        <f t="shared" si="81"/>
        <v>0.77333333333333332</v>
      </c>
      <c r="E37" s="14">
        <f t="shared" si="81"/>
        <v>0.88</v>
      </c>
      <c r="F37" s="14">
        <f t="shared" si="81"/>
        <v>0.81333333333333335</v>
      </c>
      <c r="G37" s="14">
        <f t="shared" si="81"/>
        <v>0.82666666666666666</v>
      </c>
      <c r="H37" s="14">
        <f t="shared" si="81"/>
        <v>0.82666666666666666</v>
      </c>
      <c r="I37" s="14">
        <f t="shared" si="81"/>
        <v>0.77333333333333332</v>
      </c>
      <c r="J37" s="14" t="e">
        <f t="shared" si="81"/>
        <v>#N/A</v>
      </c>
      <c r="K37" s="14" t="e">
        <f t="shared" si="81"/>
        <v>#N/A</v>
      </c>
      <c r="L37" s="14" t="e">
        <f t="shared" si="81"/>
        <v>#N/A</v>
      </c>
      <c r="M37" s="14" t="e">
        <f t="shared" si="81"/>
        <v>#N/A</v>
      </c>
      <c r="N37" s="14" t="e">
        <f t="shared" si="81"/>
        <v>#N/A</v>
      </c>
      <c r="O37" s="14" t="e">
        <f t="shared" si="81"/>
        <v>#N/A</v>
      </c>
      <c r="P37" s="14" t="e">
        <f t="shared" si="81"/>
        <v>#N/A</v>
      </c>
      <c r="Q37" s="14" t="e">
        <f t="shared" si="81"/>
        <v>#N/A</v>
      </c>
      <c r="R37" s="14" t="e">
        <f t="shared" si="81"/>
        <v>#N/A</v>
      </c>
      <c r="S37" s="14" t="e">
        <f t="shared" si="81"/>
        <v>#N/A</v>
      </c>
      <c r="T37" s="14" t="e">
        <f t="shared" si="81"/>
        <v>#N/A</v>
      </c>
      <c r="U37" s="14" t="e">
        <f t="shared" si="81"/>
        <v>#N/A</v>
      </c>
      <c r="V37" s="14" t="e">
        <f t="shared" si="81"/>
        <v>#N/A</v>
      </c>
      <c r="W37" s="14" t="e">
        <f t="shared" si="81"/>
        <v>#N/A</v>
      </c>
      <c r="X37" s="14" t="e">
        <f t="shared" si="81"/>
        <v>#N/A</v>
      </c>
      <c r="Y37" s="14" t="e">
        <f t="shared" si="81"/>
        <v>#N/A</v>
      </c>
      <c r="Z37" s="14" t="e">
        <f t="shared" si="81"/>
        <v>#N/A</v>
      </c>
      <c r="AA37" s="14" t="e">
        <f t="shared" si="81"/>
        <v>#N/A</v>
      </c>
      <c r="AB37" s="14" t="e">
        <f t="shared" si="81"/>
        <v>#N/A</v>
      </c>
      <c r="AC37" s="14" t="e">
        <f t="shared" si="81"/>
        <v>#N/A</v>
      </c>
      <c r="AD37" s="14" t="e">
        <f t="shared" si="81"/>
        <v>#N/A</v>
      </c>
      <c r="AE37" s="14" t="e">
        <f t="shared" si="81"/>
        <v>#N/A</v>
      </c>
      <c r="AF37" s="14" t="e">
        <f t="shared" si="81"/>
        <v>#N/A</v>
      </c>
      <c r="AG37" s="14" t="e">
        <f t="shared" si="81"/>
        <v>#N/A</v>
      </c>
      <c r="AH37" s="14" t="e">
        <f t="shared" si="81"/>
        <v>#N/A</v>
      </c>
      <c r="AI37" s="14" t="e">
        <f t="shared" ref="AI37:BB37" si="82">IFERROR(AI29/AI21,#N/A)</f>
        <v>#N/A</v>
      </c>
      <c r="AJ37" s="14" t="e">
        <f t="shared" si="82"/>
        <v>#N/A</v>
      </c>
      <c r="AK37" s="14" t="e">
        <f t="shared" si="82"/>
        <v>#N/A</v>
      </c>
      <c r="AL37" s="14" t="e">
        <f t="shared" si="82"/>
        <v>#N/A</v>
      </c>
      <c r="AM37" s="14" t="e">
        <f t="shared" si="82"/>
        <v>#N/A</v>
      </c>
      <c r="AN37" s="14" t="e">
        <f t="shared" si="82"/>
        <v>#N/A</v>
      </c>
      <c r="AO37" s="14" t="e">
        <f t="shared" si="82"/>
        <v>#N/A</v>
      </c>
      <c r="AP37" s="14" t="e">
        <f t="shared" si="82"/>
        <v>#N/A</v>
      </c>
      <c r="AQ37" s="14" t="e">
        <f t="shared" si="82"/>
        <v>#N/A</v>
      </c>
      <c r="AR37" s="14" t="e">
        <f t="shared" si="82"/>
        <v>#N/A</v>
      </c>
      <c r="AS37" s="14" t="e">
        <f t="shared" si="82"/>
        <v>#N/A</v>
      </c>
      <c r="AT37" s="14" t="e">
        <f t="shared" si="82"/>
        <v>#N/A</v>
      </c>
      <c r="AU37" s="14" t="e">
        <f t="shared" si="82"/>
        <v>#N/A</v>
      </c>
      <c r="AV37" s="14" t="e">
        <f t="shared" si="82"/>
        <v>#N/A</v>
      </c>
      <c r="AW37" s="14" t="e">
        <f t="shared" si="82"/>
        <v>#N/A</v>
      </c>
      <c r="AX37" s="14" t="e">
        <f t="shared" si="82"/>
        <v>#N/A</v>
      </c>
      <c r="AY37" s="14" t="e">
        <f t="shared" si="82"/>
        <v>#N/A</v>
      </c>
      <c r="AZ37" s="14" t="e">
        <f t="shared" si="82"/>
        <v>#N/A</v>
      </c>
      <c r="BA37" s="14" t="e">
        <f t="shared" si="82"/>
        <v>#N/A</v>
      </c>
      <c r="BB37" s="14" t="e">
        <f t="shared" si="82"/>
        <v>#N/A</v>
      </c>
    </row>
    <row r="38" spans="1:54" x14ac:dyDescent="0.2">
      <c r="B38" s="1" t="s">
        <v>14</v>
      </c>
      <c r="C38" s="14">
        <f t="shared" ref="C38:F38" si="83">IFERROR(SUM(C25:C29)/SUM(C17:C21),#N/A)</f>
        <v>0.84126984126984128</v>
      </c>
      <c r="D38" s="14">
        <f t="shared" si="83"/>
        <v>0.78730158730158728</v>
      </c>
      <c r="E38" s="14">
        <f t="shared" si="83"/>
        <v>0.79047619047619044</v>
      </c>
      <c r="F38" s="14">
        <f t="shared" si="83"/>
        <v>0.82222222222222219</v>
      </c>
      <c r="G38" s="14">
        <f>IFERROR(SUM(G25:G29)/SUM(G17:G21),#N/A)</f>
        <v>0.85079365079365077</v>
      </c>
      <c r="H38" s="14">
        <f t="shared" ref="H38:BB38" si="84">IFERROR(SUM(H25:H29)/SUM(H17:H21),#N/A)</f>
        <v>0.82539682539682535</v>
      </c>
      <c r="I38" s="14">
        <f t="shared" si="84"/>
        <v>0.86031746031746037</v>
      </c>
      <c r="J38" s="14" t="e">
        <f t="shared" si="84"/>
        <v>#N/A</v>
      </c>
      <c r="K38" s="14" t="e">
        <f t="shared" si="84"/>
        <v>#N/A</v>
      </c>
      <c r="L38" s="14" t="e">
        <f t="shared" si="84"/>
        <v>#N/A</v>
      </c>
      <c r="M38" s="14" t="e">
        <f t="shared" si="84"/>
        <v>#N/A</v>
      </c>
      <c r="N38" s="14" t="e">
        <f t="shared" si="84"/>
        <v>#N/A</v>
      </c>
      <c r="O38" s="14" t="e">
        <f t="shared" si="84"/>
        <v>#N/A</v>
      </c>
      <c r="P38" s="14" t="e">
        <f t="shared" si="84"/>
        <v>#N/A</v>
      </c>
      <c r="Q38" s="14" t="e">
        <f t="shared" si="84"/>
        <v>#N/A</v>
      </c>
      <c r="R38" s="14" t="e">
        <f t="shared" si="84"/>
        <v>#N/A</v>
      </c>
      <c r="S38" s="14" t="e">
        <f t="shared" si="84"/>
        <v>#N/A</v>
      </c>
      <c r="T38" s="14" t="e">
        <f t="shared" si="84"/>
        <v>#N/A</v>
      </c>
      <c r="U38" s="14" t="e">
        <f t="shared" si="84"/>
        <v>#N/A</v>
      </c>
      <c r="V38" s="14" t="e">
        <f t="shared" si="84"/>
        <v>#N/A</v>
      </c>
      <c r="W38" s="14" t="e">
        <f t="shared" si="84"/>
        <v>#N/A</v>
      </c>
      <c r="X38" s="14" t="e">
        <f t="shared" si="84"/>
        <v>#N/A</v>
      </c>
      <c r="Y38" s="14" t="e">
        <f t="shared" si="84"/>
        <v>#N/A</v>
      </c>
      <c r="Z38" s="14" t="e">
        <f t="shared" si="84"/>
        <v>#N/A</v>
      </c>
      <c r="AA38" s="14" t="e">
        <f t="shared" si="84"/>
        <v>#N/A</v>
      </c>
      <c r="AB38" s="14" t="e">
        <f t="shared" si="84"/>
        <v>#N/A</v>
      </c>
      <c r="AC38" s="14" t="e">
        <f t="shared" si="84"/>
        <v>#N/A</v>
      </c>
      <c r="AD38" s="14" t="e">
        <f t="shared" si="84"/>
        <v>#N/A</v>
      </c>
      <c r="AE38" s="14" t="e">
        <f t="shared" si="84"/>
        <v>#N/A</v>
      </c>
      <c r="AF38" s="14" t="e">
        <f t="shared" si="84"/>
        <v>#N/A</v>
      </c>
      <c r="AG38" s="14" t="e">
        <f t="shared" si="84"/>
        <v>#N/A</v>
      </c>
      <c r="AH38" s="14" t="e">
        <f t="shared" si="84"/>
        <v>#N/A</v>
      </c>
      <c r="AI38" s="14" t="e">
        <f t="shared" si="84"/>
        <v>#N/A</v>
      </c>
      <c r="AJ38" s="14" t="e">
        <f t="shared" si="84"/>
        <v>#N/A</v>
      </c>
      <c r="AK38" s="14" t="e">
        <f t="shared" si="84"/>
        <v>#N/A</v>
      </c>
      <c r="AL38" s="14" t="e">
        <f t="shared" si="84"/>
        <v>#N/A</v>
      </c>
      <c r="AM38" s="14" t="e">
        <f t="shared" si="84"/>
        <v>#N/A</v>
      </c>
      <c r="AN38" s="14" t="e">
        <f t="shared" si="84"/>
        <v>#N/A</v>
      </c>
      <c r="AO38" s="14" t="e">
        <f t="shared" si="84"/>
        <v>#N/A</v>
      </c>
      <c r="AP38" s="14" t="e">
        <f t="shared" si="84"/>
        <v>#N/A</v>
      </c>
      <c r="AQ38" s="14" t="e">
        <f t="shared" si="84"/>
        <v>#N/A</v>
      </c>
      <c r="AR38" s="14" t="e">
        <f t="shared" si="84"/>
        <v>#N/A</v>
      </c>
      <c r="AS38" s="14" t="e">
        <f t="shared" si="84"/>
        <v>#N/A</v>
      </c>
      <c r="AT38" s="14" t="e">
        <f t="shared" si="84"/>
        <v>#N/A</v>
      </c>
      <c r="AU38" s="14" t="e">
        <f t="shared" si="84"/>
        <v>#N/A</v>
      </c>
      <c r="AV38" s="14" t="e">
        <f t="shared" si="84"/>
        <v>#N/A</v>
      </c>
      <c r="AW38" s="14" t="e">
        <f t="shared" si="84"/>
        <v>#N/A</v>
      </c>
      <c r="AX38" s="14" t="e">
        <f t="shared" si="84"/>
        <v>#N/A</v>
      </c>
      <c r="AY38" s="14" t="e">
        <f t="shared" si="84"/>
        <v>#N/A</v>
      </c>
      <c r="AZ38" s="14" t="e">
        <f t="shared" si="84"/>
        <v>#N/A</v>
      </c>
      <c r="BA38" s="14" t="e">
        <f t="shared" si="84"/>
        <v>#N/A</v>
      </c>
      <c r="BB38" s="14" t="e">
        <f t="shared" si="84"/>
        <v>#N/A</v>
      </c>
    </row>
    <row r="40" spans="1:54" x14ac:dyDescent="0.2">
      <c r="A40" t="s">
        <v>7</v>
      </c>
    </row>
    <row r="41" spans="1:54" x14ac:dyDescent="0.2">
      <c r="A41" s="15" t="s">
        <v>24</v>
      </c>
    </row>
    <row r="42" spans="1:54" x14ac:dyDescent="0.2">
      <c r="B42" t="s">
        <v>8</v>
      </c>
      <c r="C42" s="17">
        <v>89</v>
      </c>
      <c r="D42" s="17">
        <v>101</v>
      </c>
      <c r="E42" s="17">
        <v>102</v>
      </c>
      <c r="F42" s="17">
        <v>94</v>
      </c>
      <c r="G42" s="17">
        <v>97</v>
      </c>
      <c r="H42" s="17">
        <v>106</v>
      </c>
      <c r="I42" s="17">
        <v>108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</row>
    <row r="43" spans="1:54" x14ac:dyDescent="0.2">
      <c r="B43" t="s">
        <v>19</v>
      </c>
      <c r="C43" s="17">
        <v>1</v>
      </c>
      <c r="D43" s="17">
        <v>0</v>
      </c>
      <c r="E43" s="17">
        <v>0</v>
      </c>
      <c r="F43" s="17">
        <v>2</v>
      </c>
      <c r="G43" s="17">
        <v>1</v>
      </c>
      <c r="H43" s="17">
        <v>3</v>
      </c>
      <c r="I43" s="17">
        <v>1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</row>
    <row r="44" spans="1:54" x14ac:dyDescent="0.2">
      <c r="B44" t="s">
        <v>18</v>
      </c>
      <c r="C44" s="17">
        <v>3</v>
      </c>
      <c r="D44" s="17">
        <v>2</v>
      </c>
      <c r="E44" s="17">
        <v>4</v>
      </c>
      <c r="F44" s="17">
        <v>2</v>
      </c>
      <c r="G44" s="17">
        <v>3</v>
      </c>
      <c r="H44" s="17">
        <v>4</v>
      </c>
      <c r="I44" s="17">
        <v>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6" spans="1:54" x14ac:dyDescent="0.2">
      <c r="A46" t="s">
        <v>10</v>
      </c>
    </row>
    <row r="47" spans="1:54" x14ac:dyDescent="0.2">
      <c r="A47" s="15" t="s">
        <v>25</v>
      </c>
    </row>
    <row r="48" spans="1:54" x14ac:dyDescent="0.2">
      <c r="B48" s="1" t="s">
        <v>11</v>
      </c>
      <c r="C48" s="17">
        <v>15</v>
      </c>
      <c r="D48" s="17">
        <v>16</v>
      </c>
      <c r="E48" s="17">
        <v>14</v>
      </c>
      <c r="F48" s="17">
        <v>16</v>
      </c>
      <c r="G48" s="17">
        <v>17</v>
      </c>
      <c r="H48" s="17">
        <v>16</v>
      </c>
      <c r="I48" s="17">
        <v>19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</row>
    <row r="49" spans="1:54" x14ac:dyDescent="0.2">
      <c r="A49" s="15" t="s">
        <v>26</v>
      </c>
      <c r="B49" s="1"/>
    </row>
    <row r="50" spans="1:54" x14ac:dyDescent="0.2">
      <c r="B50" s="1" t="s">
        <v>12</v>
      </c>
      <c r="C50" s="17">
        <v>12</v>
      </c>
      <c r="D50" s="17">
        <v>17</v>
      </c>
      <c r="E50" s="17">
        <v>22</v>
      </c>
      <c r="F50" s="17">
        <v>15</v>
      </c>
      <c r="G50" s="17">
        <v>8</v>
      </c>
      <c r="H50" s="17">
        <v>6</v>
      </c>
      <c r="I50" s="17">
        <v>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</row>
    <row r="52" spans="1:54" x14ac:dyDescent="0.2">
      <c r="A52" t="s">
        <v>27</v>
      </c>
    </row>
    <row r="53" spans="1:54" x14ac:dyDescent="0.2">
      <c r="A53" s="15" t="s">
        <v>28</v>
      </c>
    </row>
    <row r="54" spans="1:54" x14ac:dyDescent="0.2">
      <c r="B54" t="s">
        <v>29</v>
      </c>
      <c r="C54" s="16">
        <v>5490</v>
      </c>
      <c r="D54" s="16">
        <v>5800</v>
      </c>
      <c r="E54" s="16">
        <v>5300</v>
      </c>
      <c r="F54" s="16">
        <v>6500</v>
      </c>
      <c r="G54" s="16">
        <v>6700</v>
      </c>
      <c r="H54" s="16">
        <v>6300</v>
      </c>
      <c r="I54" s="16">
        <v>5800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</row>
    <row r="55" spans="1:54" x14ac:dyDescent="0.2">
      <c r="B55" t="s">
        <v>30</v>
      </c>
      <c r="C55" s="16">
        <v>2540</v>
      </c>
      <c r="D55" s="16">
        <v>1800</v>
      </c>
      <c r="E55" s="16">
        <v>1500</v>
      </c>
      <c r="F55" s="16">
        <v>900</v>
      </c>
      <c r="G55" s="16">
        <v>950</v>
      </c>
      <c r="H55" s="16">
        <v>1200</v>
      </c>
      <c r="I55" s="16">
        <v>1100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</row>
    <row r="56" spans="1:54" x14ac:dyDescent="0.2">
      <c r="B56" t="s">
        <v>31</v>
      </c>
      <c r="C56" s="16">
        <v>1030</v>
      </c>
      <c r="D56" s="16">
        <v>1500</v>
      </c>
      <c r="E56" s="16">
        <v>1200</v>
      </c>
      <c r="F56" s="16">
        <v>980</v>
      </c>
      <c r="G56" s="16">
        <v>680</v>
      </c>
      <c r="H56" s="16">
        <v>680</v>
      </c>
      <c r="I56" s="16">
        <v>870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</row>
    <row r="57" spans="1:54" x14ac:dyDescent="0.2">
      <c r="B57" t="s">
        <v>32</v>
      </c>
      <c r="C57" s="16">
        <v>0</v>
      </c>
      <c r="D57" s="16">
        <v>890</v>
      </c>
      <c r="E57" s="16">
        <v>425</v>
      </c>
      <c r="F57" s="16">
        <v>200</v>
      </c>
      <c r="G57" s="16">
        <v>200</v>
      </c>
      <c r="H57" s="16">
        <v>50</v>
      </c>
      <c r="I57" s="16">
        <v>50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D591-C747-DB42-8536-6CF020ADFF0B}">
  <dimension ref="A1"/>
  <sheetViews>
    <sheetView tabSelected="1" topLeftCell="A189" workbookViewId="0">
      <selection activeCell="A225" sqref="A225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Inputs</vt:lpstr>
      <vt:lpstr>Practice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2021-03-06T13:59:04Z</dcterms:created>
  <dcterms:modified xsi:type="dcterms:W3CDTF">2021-03-12T17:21:22Z</dcterms:modified>
</cp:coreProperties>
</file>